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14" activeTab="26"/>
  </bookViews>
  <sheets>
    <sheet name="ÖSSZEFÜGGÉSEK" sheetId="1" r:id="rId1"/>
    <sheet name="1 sz. tábla " sheetId="2" r:id="rId2"/>
    <sheet name="1.1 sz. tábla " sheetId="3" r:id="rId3"/>
    <sheet name="1.2 sz. tábla   " sheetId="4" r:id="rId4"/>
    <sheet name="1.3 sz. tábla   " sheetId="5" r:id="rId5"/>
    <sheet name="2.1.sz.mell   " sheetId="6" r:id="rId6"/>
    <sheet name="2.2.sz.mell 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" sheetId="15" r:id="rId15"/>
    <sheet name="9.1.1" sheetId="16" r:id="rId16"/>
    <sheet name="9.1.2." sheetId="17" r:id="rId17"/>
    <sheet name="9.1.3" sheetId="18" r:id="rId18"/>
    <sheet name="9.2." sheetId="19" r:id="rId19"/>
    <sheet name="9.2.1" sheetId="20" r:id="rId20"/>
    <sheet name="9.2.2" sheetId="21" r:id="rId21"/>
    <sheet name="9.2.3" sheetId="22" r:id="rId22"/>
    <sheet name="9.3" sheetId="23" r:id="rId23"/>
    <sheet name="9.3.1" sheetId="24" r:id="rId24"/>
    <sheet name="9.3.2" sheetId="25" r:id="rId25"/>
    <sheet name="9.3.3" sheetId="26" r:id="rId26"/>
    <sheet name="9.4" sheetId="27" r:id="rId27"/>
    <sheet name="9.4.1" sheetId="28" r:id="rId28"/>
    <sheet name="9.4.2" sheetId="29" r:id="rId29"/>
    <sheet name="9.4.3" sheetId="30" r:id="rId30"/>
    <sheet name="1. sz tájékoztató t" sheetId="31" r:id="rId31"/>
    <sheet name="2. sz tájékoztató t." sheetId="32" r:id="rId32"/>
    <sheet name="3.sz tájékoztató t." sheetId="33" r:id="rId33"/>
    <sheet name="4.sz tájékoztató t." sheetId="34" r:id="rId34"/>
    <sheet name="5. sz. tájékoztató t." sheetId="35" r:id="rId35"/>
    <sheet name="6. tájékoztató t." sheetId="36" r:id="rId36"/>
    <sheet name="7. tájékozató t." sheetId="37" r:id="rId37"/>
    <sheet name="Munka1" sheetId="38" r:id="rId38"/>
  </sheets>
  <externalReferences>
    <externalReference r:id="rId41"/>
  </externalReferences>
  <definedNames>
    <definedName name="_xlfn.IFERROR" hidden="1">#NAME?</definedName>
    <definedName name="_xlnm.Print_Area" localSheetId="1">'1 sz. tábla '!$A$2:$D$146</definedName>
    <definedName name="_xlnm.Print_Area" localSheetId="2">'1.1 sz. tábla '!#REF!</definedName>
    <definedName name="_xlnm.Print_Area" localSheetId="3">'1.2 sz. tábla   '!$A$1:$C$145</definedName>
    <definedName name="_xlnm.Print_Area" localSheetId="4">'1.3 sz. tábla   '!$A$1:$C$145</definedName>
    <definedName name="_xlnm.Print_Area" localSheetId="35">'6. tájékoztató t.'!$A$1:$F$147</definedName>
    <definedName name="_xlnm.Print_Area" localSheetId="36">'7. tájékozató t.'!$A$1:$C$147</definedName>
    <definedName name="_xlnm.Print_Area" localSheetId="14">'9.1.'!$A$1:$H$147</definedName>
    <definedName name="_xlnm.Print_Area" localSheetId="15">'9.1.1'!$A$1:$H$147</definedName>
    <definedName name="_xlnm.Print_Area" localSheetId="16">'9.1.2.'!$A$1:$F$147</definedName>
    <definedName name="_xlnm.Print_Area" localSheetId="17">'9.1.3'!$A$1:$G$147</definedName>
    <definedName name="_xlnm.Print_Area" localSheetId="18">'9.2.'!$A$1:$D$147</definedName>
    <definedName name="_xlnm.Print_Area" localSheetId="19">'9.2.1'!$A$1:$D$147</definedName>
    <definedName name="_xlnm.Print_Area" localSheetId="20">'9.2.2'!$A$1:$E$147</definedName>
    <definedName name="_xlnm.Print_Area" localSheetId="21">'9.2.3'!$A$1:$E$147</definedName>
    <definedName name="_xlnm.Print_Area" localSheetId="22">'9.3'!$A$1:$D$147</definedName>
    <definedName name="_xlnm.Print_Area" localSheetId="23">'9.3.1'!$A$1:$D$147</definedName>
    <definedName name="_xlnm.Print_Area" localSheetId="24">'9.3.2'!$A$1:$C$147</definedName>
    <definedName name="_xlnm.Print_Area" localSheetId="25">'9.3.3'!$A$1:$C$147</definedName>
    <definedName name="_xlnm.Print_Area" localSheetId="26">'9.4'!$A$1:$D$147</definedName>
    <definedName name="_xlnm.Print_Area" localSheetId="27">'9.4.1'!$A$1:$D$147</definedName>
    <definedName name="_xlnm.Print_Area" localSheetId="28">'9.4.2'!$A$1:$C$147</definedName>
    <definedName name="_xlnm.Print_Area" localSheetId="29">'9.4.3'!$A$1:$C$147</definedName>
  </definedNames>
  <calcPr fullCalcOnLoad="1"/>
</workbook>
</file>

<file path=xl/sharedStrings.xml><?xml version="1.0" encoding="utf-8"?>
<sst xmlns="http://schemas.openxmlformats.org/spreadsheetml/2006/main" count="7037" uniqueCount="716">
  <si>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</si>
  <si>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</si>
  <si>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</si>
  <si>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</si>
  <si>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</si>
  <si>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</si>
  <si>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</si>
  <si>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</si>
  <si>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</si>
  <si>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</si>
  <si>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</si>
  <si>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</si>
  <si>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</si>
  <si>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</si>
  <si>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</si>
  <si>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</si>
  <si>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</si>
  <si>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</si>
  <si>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</si>
  <si>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</si>
  <si>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</si>
  <si>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</si>
  <si>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</si>
  <si>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</si>
  <si>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</si>
  <si>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</si>
  <si>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</si>
  <si>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</si>
  <si>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</si>
  <si>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</si>
  <si>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</si>
  <si>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</si>
  <si>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</si>
  <si>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</si>
  <si>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</si>
  <si>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</si>
  <si>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</si>
  <si>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</si>
  <si>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</si>
  <si>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</si>
  <si>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</si>
  <si>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</si>
  <si>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</si>
  <si>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</si>
  <si>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</si>
  <si>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</si>
  <si>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</si>
  <si>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</si>
  <si>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</si>
  <si>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</si>
  <si>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</si>
  <si>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</si>
  <si>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</si>
  <si>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</si>
  <si>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</si>
  <si>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</si>
  <si>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</si>
  <si>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</si>
  <si>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</si>
  <si>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</si>
  <si>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</si>
  <si>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</si>
  <si>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</si>
  <si>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</si>
  <si>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</si>
  <si>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</si>
  <si>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</si>
  <si>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</si>
  <si>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</si>
  <si>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</si>
  <si>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</si>
  <si>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</si>
  <si>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</si>
  <si>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</si>
  <si>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</si>
  <si>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</si>
  <si>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</si>
  <si>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</si>
  <si>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</si>
  <si>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</si>
  <si>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</si>
  <si>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</si>
  <si>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</si>
  <si>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</si>
  <si>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</si>
  <si>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</si>
  <si>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</si>
  <si>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</si>
  <si>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</si>
  <si>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</si>
  <si>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</si>
  <si>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</si>
  <si>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</si>
  <si>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</si>
  <si>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</si>
  <si>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</si>
  <si>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</si>
  <si>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</si>
  <si>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</si>
  <si>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</si>
  <si>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</si>
  <si>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</si>
  <si>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</si>
  <si>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</si>
  <si>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</si>
  <si>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</si>
  <si>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</si>
  <si>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</si>
  <si>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</si>
  <si>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</si>
  <si>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</si>
  <si>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</si>
  <si>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</si>
  <si>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</si>
  <si>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</si>
  <si>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</si>
  <si>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</si>
  <si>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</si>
  <si>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</si>
  <si>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</si>
  <si>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</si>
  <si>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</si>
  <si>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</si>
  <si>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</si>
  <si>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</si>
  <si>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</si>
  <si>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</si>
  <si>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</si>
  <si>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</si>
  <si>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</si>
  <si>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11.1.</t>
  </si>
  <si>
    <t>11.2.</t>
  </si>
  <si>
    <t>Költségvetési rendelet űrlapjainak összefüggései:</t>
  </si>
  <si>
    <t>1.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</si>
  <si>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</si>
  <si>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</si>
  <si>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</si>
  <si>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</si>
  <si>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</si>
  <si>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</si>
  <si>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</si>
  <si>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</si>
  <si>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</si>
  <si>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</si>
  <si>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</si>
  <si>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</si>
  <si>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</si>
  <si>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</si>
  <si>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</si>
  <si>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</si>
  <si>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</si>
  <si>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</si>
  <si>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</si>
  <si>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</si>
  <si>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</si>
  <si>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</si>
  <si>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</si>
  <si>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</si>
  <si>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</si>
  <si>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</si>
  <si>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</si>
  <si>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</si>
  <si>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</si>
  <si>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</si>
  <si>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</si>
  <si>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</si>
  <si>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</si>
  <si>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</si>
  <si>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</si>
  <si>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</si>
  <si>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</si>
  <si>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</si>
  <si>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</si>
  <si>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</si>
  <si>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</si>
  <si>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</si>
  <si>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</si>
  <si>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</si>
  <si>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</si>
  <si>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</si>
  <si>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</si>
  <si>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</si>
  <si>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</si>
  <si>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</si>
  <si>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</si>
  <si>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</si>
  <si>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</si>
  <si>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</si>
  <si>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</si>
  <si>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</si>
  <si>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</si>
  <si>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</si>
  <si>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</si>
  <si>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</si>
  <si>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</si>
  <si>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</si>
  <si>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</si>
  <si>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</si>
  <si>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</si>
  <si>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</si>
  <si>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</si>
  <si>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</si>
  <si>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</si>
  <si>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</si>
  <si>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</si>
  <si>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</si>
  <si>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</si>
  <si>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</si>
  <si>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</si>
  <si>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</si>
  <si>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</si>
  <si>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</si>
  <si>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</si>
  <si>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</si>
  <si>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</si>
  <si>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</si>
  <si>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</si>
  <si>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</si>
  <si>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</si>
  <si>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</si>
  <si>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</si>
  <si>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</si>
  <si>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</si>
  <si>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</si>
  <si>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</si>
  <si>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</si>
  <si>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</si>
  <si>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</si>
  <si>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</si>
  <si>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</si>
  <si>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</si>
  <si>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</si>
  <si>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</si>
  <si>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</si>
  <si>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</si>
  <si>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</si>
  <si>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</si>
  <si>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</si>
  <si>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</si>
  <si>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</si>
  <si>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</si>
  <si>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</si>
  <si>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</si>
  <si>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</si>
  <si>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</si>
  <si>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</si>
  <si>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</si>
  <si>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</si>
  <si>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</si>
  <si>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</si>
  <si>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</si>
  <si>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</si>
  <si>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</si>
  <si>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</si>
  <si>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</si>
  <si>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</si>
  <si>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</si>
  <si>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</si>
  <si>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</si>
  <si>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</si>
  <si>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</si>
  <si>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</si>
  <si>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</si>
  <si>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</si>
  <si>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</si>
  <si>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</si>
  <si>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</si>
  <si>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</si>
  <si>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</si>
  <si>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</si>
  <si>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</si>
  <si>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</si>
  <si>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</si>
  <si>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</si>
  <si>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</si>
  <si>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</si>
  <si>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</si>
  <si>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</si>
  <si>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</si>
  <si>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</si>
  <si>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</si>
  <si>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</si>
  <si>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</si>
  <si>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</si>
  <si>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</si>
  <si>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</si>
  <si>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</si>
  <si>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</si>
  <si>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</si>
  <si>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</si>
  <si>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</si>
  <si>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</si>
  <si>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</si>
  <si>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</si>
  <si>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</si>
  <si>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</si>
  <si>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</si>
  <si>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</si>
  <si>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</si>
  <si>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</si>
  <si>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</si>
  <si>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</si>
  <si>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</si>
  <si>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</si>
  <si>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</si>
  <si>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</si>
  <si>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</si>
  <si>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</si>
  <si>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</si>
  <si>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</si>
  <si>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</si>
  <si>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</si>
  <si>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</si>
  <si>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</si>
  <si>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</si>
  <si>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</si>
  <si>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</si>
  <si>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</si>
  <si>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</si>
  <si>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</si>
  <si>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</si>
  <si>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</si>
  <si>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</si>
  <si>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</si>
  <si>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</si>
  <si>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</si>
  <si>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</si>
  <si>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</si>
  <si>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</si>
  <si>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</si>
  <si>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</si>
  <si>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</si>
  <si>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</si>
  <si>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</si>
  <si>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</si>
  <si>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</si>
  <si>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</si>
  <si>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</si>
  <si>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</si>
  <si>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</si>
  <si>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</si>
  <si>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</si>
  <si>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</si>
  <si>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</si>
  <si>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</si>
  <si>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</si>
  <si>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</si>
  <si>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</si>
  <si>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</si>
  <si>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</si>
  <si>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</si>
  <si>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</si>
  <si>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</si>
  <si>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</si>
  <si>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</si>
  <si>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</si>
  <si>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</si>
  <si>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</si>
  <si>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</si>
  <si>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</si>
  <si>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</si>
  <si>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</si>
  <si>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</si>
  <si>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</si>
  <si>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</si>
  <si>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</si>
  <si>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</si>
  <si>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</si>
  <si>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</si>
  <si>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</si>
  <si>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</si>
  <si>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</si>
  <si>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</si>
  <si>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</si>
  <si>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</si>
  <si>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</si>
  <si>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</si>
  <si>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</si>
  <si>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</si>
  <si>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</si>
  <si>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</si>
  <si>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</si>
  <si>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</si>
  <si>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</si>
  <si>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</si>
  <si>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</si>
  <si>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</si>
  <si>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Osztalék, a koncessziós díj és a hozambevétel</t>
  </si>
  <si>
    <t>Nagymányok Város Önkormányzata adósságot keletkeztető ügyletekből és kezességvállalásokból fennálló kötelezettségei</t>
  </si>
  <si>
    <t>Nagymányok Város Önkormányzata saját bevételeinek részletezése az adósságot keletkeztető ügyletből származó tárgyévi fizetési kötelezettség megállapításához</t>
  </si>
  <si>
    <t>Működési célú átvett pénze.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</si>
  <si>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</si>
  <si>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</si>
  <si>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</si>
  <si>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</si>
  <si>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</si>
  <si>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ÖSSZESEN</t>
  </si>
  <si>
    <t>Eredeti ei.</t>
  </si>
  <si>
    <t>Eredeti ei</t>
  </si>
  <si>
    <t>1.4</t>
  </si>
  <si>
    <t>1.6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</si>
  <si>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</si>
  <si>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</si>
  <si>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</si>
  <si>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</si>
  <si>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</si>
  <si>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</si>
  <si>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</si>
  <si>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</si>
  <si>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</si>
  <si>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</si>
  <si>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</si>
  <si>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</si>
  <si>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</si>
  <si>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</si>
  <si>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</si>
  <si>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</si>
  <si>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</si>
  <si>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</si>
  <si>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</si>
  <si>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</si>
  <si>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Működési célú átvett pénzeszközök ÁH kívülről</t>
  </si>
  <si>
    <t>Előző évi maradvány igénybev.</t>
  </si>
  <si>
    <t>III.5. Gyermekétkeztetés támogatása</t>
  </si>
  <si>
    <t>2018. évi</t>
  </si>
  <si>
    <t>2019. évi</t>
  </si>
  <si>
    <t>Működési célú átvett pénzeszközök</t>
  </si>
  <si>
    <t xml:space="preserve">Felhalmozási célú támogatások államháztartáson belülről </t>
  </si>
  <si>
    <t>FINANSZÍROZÁSI BEVÉTELEK ÖSSZESEN</t>
  </si>
  <si>
    <t>BEVÉTELEK ÖSSZESEN</t>
  </si>
  <si>
    <t>Kiadási jogcímek</t>
  </si>
  <si>
    <t>Működési kiadások</t>
  </si>
  <si>
    <t xml:space="preserve">Felhalmozási kiadások </t>
  </si>
  <si>
    <t xml:space="preserve">       Beruházások </t>
  </si>
  <si>
    <t xml:space="preserve">       Felújítások</t>
  </si>
  <si>
    <t xml:space="preserve">       Egyéb felhalmozási kiadások</t>
  </si>
  <si>
    <t xml:space="preserve">FINANSZÍROZÁSI KIADÁSOK </t>
  </si>
  <si>
    <t xml:space="preserve">Közhatalmi bevételek </t>
  </si>
  <si>
    <t xml:space="preserve">KÖLTSÉGVETÉSI BEVÉTELEK ÖSSZESEN </t>
  </si>
  <si>
    <t xml:space="preserve">  KÖLTSÉGVETÉSI KIADÁSOK ÖSSZESEN: </t>
  </si>
  <si>
    <t>Önkormányzat máködési támogatásai</t>
  </si>
  <si>
    <t>Tartalék</t>
  </si>
  <si>
    <t xml:space="preserve"> forintban </t>
  </si>
  <si>
    <t>forintban</t>
  </si>
  <si>
    <t xml:space="preserve"> forintban</t>
  </si>
  <si>
    <t>forintban !</t>
  </si>
  <si>
    <t xml:space="preserve">Államháztartáson belüli megelőlegezések </t>
  </si>
  <si>
    <t xml:space="preserve"> forintban !</t>
  </si>
  <si>
    <t xml:space="preserve"> forintban!</t>
  </si>
  <si>
    <t>No.</t>
  </si>
  <si>
    <t>Jogcím száma</t>
  </si>
  <si>
    <t>Jogcím megnevezése</t>
  </si>
  <si>
    <t>Mennyiségi egység</t>
  </si>
  <si>
    <t>Fajlagos összeg</t>
  </si>
  <si>
    <t>Mutató</t>
  </si>
  <si>
    <t>Forint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</si>
  <si>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</si>
  <si>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</si>
  <si>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</si>
  <si>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</si>
  <si>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</si>
  <si>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</si>
  <si>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</si>
  <si>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</si>
  <si>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/>
  </si>
  <si>
    <t>I.1.b Település-üzemeltetéshez kapcsolódó feladatellátás támogatása</t>
  </si>
  <si>
    <t>3</t>
  </si>
  <si>
    <t>I.1.b</t>
  </si>
  <si>
    <t>Támogatás összesen</t>
  </si>
  <si>
    <t>4</t>
  </si>
  <si>
    <t>I.1.ba</t>
  </si>
  <si>
    <t>A zöldterület-gazdálkodással kapcsolatos feladatok ellátásának támogatása</t>
  </si>
  <si>
    <t>hektár</t>
  </si>
  <si>
    <t>5</t>
  </si>
  <si>
    <t>I.1.bb</t>
  </si>
  <si>
    <t>Közvilágítás fenntartásának támogatása</t>
  </si>
  <si>
    <t>km</t>
  </si>
  <si>
    <t>6</t>
  </si>
  <si>
    <t>I.1.bc</t>
  </si>
  <si>
    <t>Köztemető fenntartással kapcsolatos feladatok támogatása</t>
  </si>
  <si>
    <t>m2</t>
  </si>
  <si>
    <t>7</t>
  </si>
  <si>
    <t>I.1.bd</t>
  </si>
  <si>
    <t>Közutak fenntartásának támogatása</t>
  </si>
  <si>
    <t>8</t>
  </si>
  <si>
    <t>I.1.b - V.</t>
  </si>
  <si>
    <t>Támogatás összesen - beszámítás után</t>
  </si>
  <si>
    <t>9</t>
  </si>
  <si>
    <t>I.1.ba - V.</t>
  </si>
  <si>
    <t>A zöldterület-gazdálkodással kapcsolatos feladatok ellátásának támogatása - beszámítás után</t>
  </si>
  <si>
    <t>10</t>
  </si>
  <si>
    <t>I.1.bb - V.</t>
  </si>
  <si>
    <t>Közvilágítás fenntartásának támogatása - beszámítás után</t>
  </si>
  <si>
    <t>11</t>
  </si>
  <si>
    <t>I.1.bc - V.</t>
  </si>
  <si>
    <t>Köztemető fenntartással kapcsolatos feladatok támogatása - beszámítás után</t>
  </si>
  <si>
    <t>12</t>
  </si>
  <si>
    <t>I.1.bd - V.</t>
  </si>
  <si>
    <t>Közutak fenntartásának támogatása - beszámítás után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</si>
  <si>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</si>
  <si>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</si>
  <si>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</si>
  <si>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</si>
  <si>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</si>
  <si>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</si>
  <si>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</si>
  <si>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</si>
  <si>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</si>
  <si>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</si>
  <si>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</si>
  <si>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</si>
  <si>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</si>
  <si>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</si>
  <si>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19</t>
  </si>
  <si>
    <t>V. Info</t>
  </si>
  <si>
    <t>Beszámítás</t>
  </si>
  <si>
    <t>20</t>
  </si>
  <si>
    <t>V. I.1. kiegészítés</t>
  </si>
  <si>
    <t>I.1. jogcímekhez kapcsolódó kiegészítés</t>
  </si>
  <si>
    <t>21</t>
  </si>
  <si>
    <t>I.1. - V.</t>
  </si>
  <si>
    <t>A települési önkormányzatok működésének támogatása beszámítás és kiegészítés után</t>
  </si>
  <si>
    <t>22</t>
  </si>
  <si>
    <t>V. Info 2</t>
  </si>
  <si>
    <t>Nem teljesült beszámítás/szolidaritási hozzájárulás alapja</t>
  </si>
  <si>
    <t>23</t>
  </si>
  <si>
    <t>SZH</t>
  </si>
  <si>
    <t>Szolidaritási hozzájárulás</t>
  </si>
  <si>
    <t>24</t>
  </si>
  <si>
    <t>I.2.</t>
  </si>
  <si>
    <t>Nem közművel összegyűjtött háztartási szennyvíz ártalmatlanítása</t>
  </si>
  <si>
    <t>m3</t>
  </si>
  <si>
    <t>25</t>
  </si>
  <si>
    <t>I.3.</t>
  </si>
  <si>
    <t>Határátkelőhelyek fenntartásának támogatása</t>
  </si>
  <si>
    <t>ki- és belépési adatok</t>
  </si>
  <si>
    <t>26</t>
  </si>
  <si>
    <t>I.5.</t>
  </si>
  <si>
    <t>A 2016. évről áthúzódó bérkompenzáció támogatása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</si>
  <si>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</si>
  <si>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</si>
  <si>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</si>
  <si>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</si>
  <si>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</si>
  <si>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</si>
  <si>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</si>
  <si>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</si>
  <si>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II.1. (3) 1</t>
  </si>
  <si>
    <t>pedagógus szakképzettséggel rendelkező, óvodapedagógusok nevelő munkáját közvetlenül segítők száma a Köznev. tv. 2. melléklete szerint</t>
  </si>
  <si>
    <t>2017. évben 8 hónapra - óvoda napi nyitvatartási ideje nem éri el a nyolc órát, de eléri a hat órát</t>
  </si>
  <si>
    <t>II.1. (11) 1</t>
  </si>
  <si>
    <t>II.1. (12) 1</t>
  </si>
  <si>
    <t>II.1. (13) 1</t>
  </si>
  <si>
    <t>2017. évben 4 hónapra - óvoda napi nyitvatartási ideje eléri a nyolc órát</t>
  </si>
  <si>
    <t>II.1. (1) 2</t>
  </si>
  <si>
    <t>II.1. (2) 2</t>
  </si>
  <si>
    <t>II.1. (3) 2</t>
  </si>
  <si>
    <t>2017. évben 4 hónapra - óvoda napi nyitvatartási ideje nem éri el a nyolc órát, de eléri a hat órát</t>
  </si>
  <si>
    <t xml:space="preserve">II.1. (11) 2 </t>
  </si>
  <si>
    <t xml:space="preserve">II.1. (12) 2 </t>
  </si>
  <si>
    <t xml:space="preserve">II.1. (13) 2 </t>
  </si>
  <si>
    <t>II.2. (1) 1</t>
  </si>
  <si>
    <t>Óvoda napi nyitvatartási ideje eléri a nyolc órát</t>
  </si>
  <si>
    <t>II.2. (8) 1</t>
  </si>
  <si>
    <t>Óvoda napi nyitvatartási ideje nem éri el a nyolc órát, de eléri a hat órát</t>
  </si>
  <si>
    <t>II.2. (1) 2</t>
  </si>
  <si>
    <t>II.2. (6) 2</t>
  </si>
  <si>
    <t xml:space="preserve">II.3. Társulás által fenntartott óvodákba bejáró gyermekek utaztatásának támogatása </t>
  </si>
  <si>
    <t>II.3. 1</t>
  </si>
  <si>
    <t xml:space="preserve">8 hónap </t>
  </si>
  <si>
    <t>II.3. 2</t>
  </si>
  <si>
    <t>4 hónap</t>
  </si>
  <si>
    <t>II.4. 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</si>
  <si>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</si>
  <si>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</si>
  <si>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>II.4.b (1)</t>
  </si>
  <si>
    <t>Alapfokozatú végzettségű pedagógus II. kategóriába sorolt óvodapedagógusok kiegészítő támogatása, akik a minősítést 2016. évben szerezték meg</t>
  </si>
  <si>
    <t>II.4.a (2)</t>
  </si>
  <si>
    <t>Alapfokozatú végzettségű mesterpedagógus kategóriába sorolt óvodapedagógusok kiegészítő támogatása, akik a minősítést 2015. december 31-éig szerezték meg</t>
  </si>
  <si>
    <t>II.4.b (2)</t>
  </si>
  <si>
    <t>Alapfokozatú végzettségű mesterpedagógus kategóriába sorolt óvodapedagógusok kiegészítő támogatása, akik a minősítést 2016. évben szerezték meg</t>
  </si>
  <si>
    <t>II.4.a (3)</t>
  </si>
  <si>
    <t>Mesterfokozatú végzettségű pedagógus II. kategóriába sorolt óvodapedagógusok kiegészítő támogatása, akik a minősítést 2015. december 31-éig szerezték meg</t>
  </si>
  <si>
    <t>II.4.b (3)</t>
  </si>
  <si>
    <t>Mesterfokozatú végzettségű pedagógus II. kategóriába sorolt óvodapedagógusok kiegészítő támogatása, akik a minősítést 2016. évben szerezték meg</t>
  </si>
  <si>
    <t>II.4.a (4)</t>
  </si>
  <si>
    <t>Mesterfokozatú végzettségű mesterpedagógus kategóriába sorolt óvodapedagógusok kiegészítő támogatása, akik a minősítést 2015. december 31-éig szerezték meg</t>
  </si>
  <si>
    <t>II.4.b (4)</t>
  </si>
  <si>
    <t>Mesterfokozatú végzettségű mesterpedagógus kategóriába sorolt óvodapedagógusok kiegészítő támogatása, akik a minősítést 2016. évben szerezték meg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</si>
  <si>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</si>
  <si>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</si>
  <si>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</si>
  <si>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</si>
  <si>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</si>
  <si>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</si>
  <si>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</si>
  <si>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</si>
  <si>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</si>
  <si>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</si>
  <si>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</si>
  <si>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</si>
  <si>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 4. A települési önkormányzatok által biztosított egyes szociális szakosított ellátások, valamint a gyermekek átmeneti gondozásával kapcsolatos feladatok támogatása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</si>
  <si>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</si>
  <si>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</si>
  <si>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</si>
  <si>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</si>
  <si>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</si>
  <si>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</si>
  <si>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</si>
  <si>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</si>
  <si>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</si>
  <si>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</si>
  <si>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</si>
  <si>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</si>
  <si>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</si>
  <si>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</si>
  <si>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</si>
  <si>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IV.1.</t>
  </si>
  <si>
    <t>Könyvtári, közművelődési és műzeumi feladatok támogatása összesen</t>
  </si>
  <si>
    <t>IV.</t>
  </si>
  <si>
    <t>A települési önkormányzatok kulturális feladatainak támogatása</t>
  </si>
  <si>
    <t>2020. évi</t>
  </si>
  <si>
    <t>KIADÁSOK ÖSSZESEN</t>
  </si>
  <si>
    <t>NAGYMÁNYOKI KÖZMŰVELŐDÉSI KÖZPONT</t>
  </si>
  <si>
    <t>NAGYMÁNYOKI POLGÁRMESTERI HIVATAL</t>
  </si>
  <si>
    <t>2018. évi költségvetése előirányzat-csoportonként és kiemelt előriányzatonként</t>
  </si>
  <si>
    <t>2018. évi önként vállalt feladatok költségvetése előirányzat-csoportonként és kiemelt előriányzatonként</t>
  </si>
  <si>
    <t>2018. évi kötelező feladatainak költségvetése előirányzat-csoportonként és kiemelt előriányzatonként</t>
  </si>
  <si>
    <t>2018. évi önként vállalt feladatainak költségvetése előirányzat-csoportonként és kiemelt előriányzatonként</t>
  </si>
  <si>
    <t>2018. évi államigazgatási feladatainak költségvetése előirányzat-csoportonként és kiemelt előriányzatonként</t>
  </si>
  <si>
    <t>ÖNKORMÁNYZATI SZINTŰ</t>
  </si>
  <si>
    <t>2018. évi kötelező feladatok költségvetése előirányzat-csoportonként és kiemelt előriányzatonként</t>
  </si>
  <si>
    <t>3.1.-ből EU-s támogatás</t>
  </si>
  <si>
    <r>
      <t xml:space="preserve">   Működési költségvetés kiadásai </t>
    </r>
    <r>
      <rPr>
        <sz val="10"/>
        <rFont val="Arial"/>
        <family val="2"/>
      </rPr>
      <t>(1.1+…+1.5.)</t>
    </r>
  </si>
  <si>
    <r>
      <t xml:space="preserve">   Felhalmozási költségvetés kiadásai </t>
    </r>
    <r>
      <rPr>
        <sz val="10"/>
        <rFont val="Arial"/>
        <family val="2"/>
      </rPr>
      <t>(2.1.+2.3.+2.5.)</t>
    </r>
  </si>
  <si>
    <t>Adóssághoz nem kapcs. származékos ügyletek bevételei</t>
  </si>
  <si>
    <t>Központi irányítószervi támogatás</t>
  </si>
  <si>
    <t>Működési célú támogatások áh-on belülről (2.1.+…+.2.5.)</t>
  </si>
  <si>
    <t>Felhalmozási célú támogatások áh-on belülről (3.1.+…+3.5.)</t>
  </si>
  <si>
    <t>Hitel-, kölcsönfelvétel áh-on kívülről  (10.1.+10.3.)</t>
  </si>
  <si>
    <t xml:space="preserve">   - Visszatérítendő támogatások, kölcs. törlesztése ÁH-n belülre</t>
  </si>
  <si>
    <t xml:space="preserve">   - Visszatérítendő tám., kölcsönök nyújtása ÁH-n kívülre</t>
  </si>
  <si>
    <t>Hitel-, kölcsöntörlesztés áh-on kívülre (5.1. + … + 5.3.)</t>
  </si>
  <si>
    <t xml:space="preserve">   Likviditási célú hitelek, kölcs. törlesztése pénzügyi váll.</t>
  </si>
  <si>
    <t>Előző év vállalkozói maradványának igénybevétele</t>
  </si>
  <si>
    <t xml:space="preserve">   - Egyéb felhalmozási célú támogatások áh-on kívülre</t>
  </si>
  <si>
    <t>2018 évi előirányzat</t>
  </si>
  <si>
    <t>Nagymányok Város Önkormányzat 2018. évi adósságot keletkeztető fejlesztési céljai</t>
  </si>
  <si>
    <t>Nagymányoki Közművelődési Központ 2017 évi érdekeltségnövelő támogatásból megvalósított közösségi színtér mobil burkolat beszerzése</t>
  </si>
  <si>
    <t>2018</t>
  </si>
  <si>
    <t>Felhasználás
2017.12.31</t>
  </si>
  <si>
    <t>2018. évi előirányzat</t>
  </si>
  <si>
    <t xml:space="preserve">
2018. év utáni szükséglet
</t>
  </si>
  <si>
    <t>Nagymányok József Attila utca útburkolat felújítás (hazai pályázatból)</t>
  </si>
  <si>
    <t>Felhasználás 2017. december 31-ig</t>
  </si>
  <si>
    <t>2018. év utáni szükséglet
(6=2 - 4 - 5)</t>
  </si>
  <si>
    <t>A közösségi művelődési intézmény és szervezetrendszer tanulást segítő infrastrukturális fejlesztés</t>
  </si>
  <si>
    <t>A közösségi művelődési intézmény és szervezetrendszer tanulást segítő infrastrukturális fejlesztés (EFOP-4.1.7)</t>
  </si>
  <si>
    <t xml:space="preserve">Újtelep szennyvízhálózat felújítás </t>
  </si>
  <si>
    <t>Helyi gazdaságfejlesztés pályázat "Helyi piac kialakítása Nagymányok Városban"</t>
  </si>
  <si>
    <t>Helyi gazdaságfejlesztés pályázat "Helyi piac kialakítása Nagymányok Városban" (Top 1.1.3)</t>
  </si>
  <si>
    <t>Nagymányoki Polgármesteri Hivatal irodabútor</t>
  </si>
  <si>
    <t>Nagymányoki Pitypang Óvoda és Bölcsöde kisértékű eszközök beszerzése</t>
  </si>
  <si>
    <t>Nagymányoki Közművelődési Központ városi könyvtár könyvbeszerzése</t>
  </si>
  <si>
    <t>2019 után</t>
  </si>
  <si>
    <t>Önkormányzati épületek energetikai korszerűsítése Nagymányokon</t>
  </si>
  <si>
    <t>Önkormányzati épületek energetikai korszerűsítése Nagymányokon óvoda és gondozási központ</t>
  </si>
  <si>
    <t>2017-2018</t>
  </si>
  <si>
    <t>TOP-3.2.1-15-TL1-2016-00003</t>
  </si>
  <si>
    <t>TOP-1.1.3-15-TL1-2016-00003</t>
  </si>
  <si>
    <t>Előző évi maradvány (2017. eu-s forrás)</t>
  </si>
  <si>
    <t>EFOP-4.1.7-16-2017-00010</t>
  </si>
  <si>
    <t>KÖFOP-1.2.1-VEKOP-16-2016-00352</t>
  </si>
  <si>
    <t>Csatlakozási konstrukció az önkormányzati ASP rendszer országos kiterjesztéséhez</t>
  </si>
  <si>
    <t>KEHOP-2.2.1-15-2015-00005</t>
  </si>
  <si>
    <t>Észak- és Közép Dunántúli Szennyvízelvezetési és kezelési fejlesztés</t>
  </si>
  <si>
    <t>2018 előtti kifizetés</t>
  </si>
  <si>
    <t>2020 utáni</t>
  </si>
  <si>
    <t>Megelőlegezés visszafizetése</t>
  </si>
  <si>
    <t xml:space="preserve">Nagymányok Város Önkormányzatának 2018. évi költségvetési évet követő 3 év tervezett bevételeinek, kiadásainak alakulását </t>
  </si>
  <si>
    <t>A 2018. évi általános működés és ágazati feladatok támogatásának alakulása jogcímenként</t>
  </si>
  <si>
    <t>I.6</t>
  </si>
  <si>
    <t>Polgármester illetmény támog.</t>
  </si>
  <si>
    <t>II.2. Óvoda működési támogatás</t>
  </si>
  <si>
    <t>III.6. A rászoruló gyermekek szünidei étkeztetésének támogatása</t>
  </si>
  <si>
    <t>III.7. Bölcsöde, mini bölcsöde támgoatása</t>
  </si>
  <si>
    <t>III.7.a (1)</t>
  </si>
  <si>
    <t>A finanszírozás szempontjából elismert szakmai dolgozók bértámogatása: felsőfokú végzettségű kisgyermeknevelők, szaktanácsadók</t>
  </si>
  <si>
    <t>III.7.a (2)</t>
  </si>
  <si>
    <t>A finanszírozás szempontjából elismert szakmai dolgozók bértámogatása: bölcsödei daják, középfokú végzettségű kisgyermeknevelők, szaktanácsadók</t>
  </si>
  <si>
    <t>III.7.b</t>
  </si>
  <si>
    <t>Bölcsödei üzemeltetés támogatása</t>
  </si>
  <si>
    <t>2021. évi</t>
  </si>
  <si>
    <t>6. t</t>
  </si>
  <si>
    <t>összesen</t>
  </si>
  <si>
    <t>2018. évi költségvetési mérlege</t>
  </si>
  <si>
    <t>ÓVODA</t>
  </si>
  <si>
    <t>ISKOLA</t>
  </si>
  <si>
    <t>MINI BÖLCSÖDE</t>
  </si>
  <si>
    <t>Előző évi vállalkozói maradvány</t>
  </si>
  <si>
    <t>Központi irányító szervi támogatás</t>
  </si>
  <si>
    <t>2018. évi államigazgatási feladatok költségvetése előirányzat-csoportonként és kiemelt előriányzatonként</t>
  </si>
  <si>
    <t>2.1 melléklet az 1/2018. (III.6.) önkormányzati rendeletéhez</t>
  </si>
  <si>
    <t xml:space="preserve">2.2. melléklet az 1/2018. (III.6.) önkormányzati rendelethez     </t>
  </si>
  <si>
    <t>NAGYMÁNYOKI PITYPANG ÓVODA ÉS BÖLCSŐDE</t>
  </si>
  <si>
    <t>2018.évi likvidítási terv</t>
  </si>
  <si>
    <t xml:space="preserve"> 4. tájékoztató tábla az 1/2018. (III.6.) önkormányzati rendelethez</t>
  </si>
  <si>
    <t xml:space="preserve"> 5. tájékoztató tábla az 1/2018. (III.6.) önkormányzati rendelethez</t>
  </si>
  <si>
    <t xml:space="preserve"> 1. melléklet az 1/2018. (III.6.)  önkormányzati rendelethez</t>
  </si>
  <si>
    <t>Módosított ei.</t>
  </si>
  <si>
    <t>Módosított ei</t>
  </si>
  <si>
    <t>Mód.ei</t>
  </si>
  <si>
    <t xml:space="preserve">Egyéb felhalmozási célú támogatások bevételei </t>
  </si>
  <si>
    <t>módosított ei</t>
  </si>
  <si>
    <t xml:space="preserve">
szám</t>
  </si>
  <si>
    <t>2018. évi kötelező feladatainak költségvetése előirányzat-csoportonként és kiemelt előirányzatonként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</si>
</sst>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;[Red]0"/>
    <numFmt numFmtId="173" formatCode="m\.\ d\.;@"/>
    <numFmt numFmtId="174" formatCode="#,##0.0"/>
    <numFmt numFmtId="175" formatCode="[$¥€-2]\ #\ ##,000_);[Red]\([$€-2]\ #\ ##,000\)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2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60" applyFill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10" fillId="0" borderId="0" xfId="60" applyFont="1" applyFill="1" applyProtection="1">
      <alignment/>
      <protection locked="0"/>
    </xf>
    <xf numFmtId="0" fontId="3" fillId="0" borderId="0" xfId="60" applyFont="1" applyFill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0" xfId="59" applyFont="1" applyFill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center" wrapText="1"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ill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59" applyFont="1" applyFill="1" applyProtection="1">
      <alignment/>
      <protection/>
    </xf>
    <xf numFmtId="0" fontId="19" fillId="0" borderId="12" xfId="0" applyFont="1" applyFill="1" applyBorder="1" applyAlignment="1" applyProtection="1">
      <alignment horizontal="right" vertical="center"/>
      <protection/>
    </xf>
    <xf numFmtId="0" fontId="11" fillId="0" borderId="13" xfId="59" applyFont="1" applyFill="1" applyBorder="1" applyAlignment="1" applyProtection="1">
      <alignment horizontal="center" vertical="center" wrapText="1"/>
      <protection/>
    </xf>
    <xf numFmtId="0" fontId="11" fillId="0" borderId="11" xfId="59" applyFont="1" applyFill="1" applyBorder="1" applyAlignment="1" applyProtection="1">
      <alignment horizontal="center" vertical="center" wrapText="1"/>
      <protection/>
    </xf>
    <xf numFmtId="0" fontId="11" fillId="0" borderId="14" xfId="59" applyFont="1" applyFill="1" applyBorder="1" applyAlignment="1" applyProtection="1">
      <alignment horizontal="center" vertical="center" wrapText="1"/>
      <protection/>
    </xf>
    <xf numFmtId="0" fontId="11" fillId="0" borderId="15" xfId="59" applyFont="1" applyFill="1" applyBorder="1" applyAlignment="1" applyProtection="1">
      <alignment horizontal="center" vertical="center" wrapText="1"/>
      <protection/>
    </xf>
    <xf numFmtId="0" fontId="18" fillId="0" borderId="0" xfId="59" applyFont="1" applyFill="1" applyProtection="1">
      <alignment/>
      <protection/>
    </xf>
    <xf numFmtId="0" fontId="18" fillId="0" borderId="0" xfId="59" applyFont="1" applyFill="1" applyAlignment="1" applyProtection="1">
      <alignment/>
      <protection/>
    </xf>
    <xf numFmtId="0" fontId="17" fillId="0" borderId="0" xfId="59" applyFont="1" applyFill="1" applyProtection="1">
      <alignment/>
      <protection/>
    </xf>
    <xf numFmtId="0" fontId="11" fillId="0" borderId="0" xfId="59" applyFont="1" applyFill="1" applyProtection="1">
      <alignment/>
      <protection/>
    </xf>
    <xf numFmtId="0" fontId="18" fillId="0" borderId="0" xfId="59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164" fontId="3" fillId="0" borderId="0" xfId="59" applyNumberFormat="1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center" vertical="center"/>
      <protection/>
    </xf>
    <xf numFmtId="0" fontId="2" fillId="0" borderId="23" xfId="59" applyFont="1" applyFill="1" applyBorder="1" applyAlignment="1">
      <alignment horizontal="center" vertical="center"/>
      <protection/>
    </xf>
    <xf numFmtId="0" fontId="2" fillId="0" borderId="24" xfId="59" applyFont="1" applyFill="1" applyBorder="1" applyProtection="1">
      <alignment/>
      <protection locked="0"/>
    </xf>
    <xf numFmtId="166" fontId="2" fillId="0" borderId="24" xfId="40" applyNumberFormat="1" applyFont="1" applyFill="1" applyBorder="1" applyAlignment="1" applyProtection="1">
      <alignment/>
      <protection locked="0"/>
    </xf>
    <xf numFmtId="166" fontId="2" fillId="0" borderId="17" xfId="40" applyNumberFormat="1" applyFont="1" applyFill="1" applyBorder="1" applyAlignment="1">
      <alignment/>
    </xf>
    <xf numFmtId="0" fontId="2" fillId="0" borderId="20" xfId="59" applyFont="1" applyFill="1" applyBorder="1" applyAlignment="1">
      <alignment horizontal="center" vertical="center"/>
      <protection/>
    </xf>
    <xf numFmtId="0" fontId="2" fillId="0" borderId="18" xfId="59" applyFont="1" applyFill="1" applyBorder="1" applyProtection="1">
      <alignment/>
      <protection locked="0"/>
    </xf>
    <xf numFmtId="166" fontId="2" fillId="0" borderId="18" xfId="40" applyNumberFormat="1" applyFont="1" applyFill="1" applyBorder="1" applyAlignment="1" applyProtection="1">
      <alignment/>
      <protection locked="0"/>
    </xf>
    <xf numFmtId="166" fontId="2" fillId="0" borderId="19" xfId="40" applyNumberFormat="1" applyFont="1" applyFill="1" applyBorder="1" applyAlignment="1">
      <alignment/>
    </xf>
    <xf numFmtId="0" fontId="2" fillId="0" borderId="21" xfId="59" applyFont="1" applyFill="1" applyBorder="1" applyAlignment="1">
      <alignment horizontal="center" vertical="center"/>
      <protection/>
    </xf>
    <xf numFmtId="0" fontId="2" fillId="0" borderId="22" xfId="59" applyFont="1" applyFill="1" applyBorder="1" applyProtection="1">
      <alignment/>
      <protection locked="0"/>
    </xf>
    <xf numFmtId="166" fontId="2" fillId="0" borderId="22" xfId="40" applyNumberFormat="1" applyFont="1" applyFill="1" applyBorder="1" applyAlignment="1" applyProtection="1">
      <alignment/>
      <protection locked="0"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0" xfId="59" applyFont="1" applyFill="1" applyBorder="1">
      <alignment/>
      <protection/>
    </xf>
    <xf numFmtId="166" fontId="3" fillId="0" borderId="10" xfId="59" applyNumberFormat="1" applyFont="1" applyFill="1" applyBorder="1">
      <alignment/>
      <protection/>
    </xf>
    <xf numFmtId="166" fontId="3" fillId="0" borderId="11" xfId="59" applyNumberFormat="1" applyFont="1" applyFill="1" applyBorder="1">
      <alignment/>
      <protection/>
    </xf>
    <xf numFmtId="0" fontId="3" fillId="0" borderId="0" xfId="59" applyFont="1" applyFill="1">
      <alignment/>
      <protection/>
    </xf>
    <xf numFmtId="0" fontId="3" fillId="0" borderId="25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3" fillId="0" borderId="27" xfId="59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2" fillId="0" borderId="11" xfId="59" applyFont="1" applyFill="1" applyBorder="1" applyAlignment="1" applyProtection="1">
      <alignment horizontal="center" vertical="center"/>
      <protection/>
    </xf>
    <xf numFmtId="0" fontId="2" fillId="0" borderId="25" xfId="59" applyFont="1" applyFill="1" applyBorder="1" applyAlignment="1" applyProtection="1">
      <alignment horizontal="center" vertical="center"/>
      <protection/>
    </xf>
    <xf numFmtId="0" fontId="2" fillId="0" borderId="24" xfId="59" applyFont="1" applyFill="1" applyBorder="1" applyProtection="1">
      <alignment/>
      <protection/>
    </xf>
    <xf numFmtId="166" fontId="2" fillId="0" borderId="28" xfId="40" applyNumberFormat="1" applyFont="1" applyFill="1" applyBorder="1" applyAlignment="1" applyProtection="1">
      <alignment/>
      <protection locked="0"/>
    </xf>
    <xf numFmtId="0" fontId="2" fillId="0" borderId="20" xfId="59" applyFont="1" applyFill="1" applyBorder="1" applyAlignment="1" applyProtection="1">
      <alignment horizontal="center" vertical="center"/>
      <protection/>
    </xf>
    <xf numFmtId="0" fontId="16" fillId="0" borderId="18" xfId="0" applyFont="1" applyBorder="1" applyAlignment="1">
      <alignment horizontal="justify" wrapText="1"/>
    </xf>
    <xf numFmtId="166" fontId="2" fillId="0" borderId="29" xfId="40" applyNumberFormat="1" applyFont="1" applyFill="1" applyBorder="1" applyAlignment="1" applyProtection="1">
      <alignment/>
      <protection locked="0"/>
    </xf>
    <xf numFmtId="0" fontId="16" fillId="0" borderId="18" xfId="0" applyFont="1" applyBorder="1" applyAlignment="1">
      <alignment wrapText="1"/>
    </xf>
    <xf numFmtId="0" fontId="2" fillId="0" borderId="21" xfId="59" applyFont="1" applyFill="1" applyBorder="1" applyAlignment="1" applyProtection="1">
      <alignment horizontal="center" vertical="center"/>
      <protection/>
    </xf>
    <xf numFmtId="166" fontId="2" fillId="0" borderId="30" xfId="40" applyNumberFormat="1" applyFont="1" applyFill="1" applyBorder="1" applyAlignment="1" applyProtection="1">
      <alignment/>
      <protection locked="0"/>
    </xf>
    <xf numFmtId="0" fontId="16" fillId="0" borderId="31" xfId="0" applyFont="1" applyBorder="1" applyAlignment="1">
      <alignment wrapText="1"/>
    </xf>
    <xf numFmtId="166" fontId="3" fillId="0" borderId="11" xfId="40" applyNumberFormat="1" applyFont="1" applyFill="1" applyBorder="1" applyAlignment="1" applyProtection="1">
      <alignment/>
      <protection/>
    </xf>
    <xf numFmtId="0" fontId="3" fillId="0" borderId="25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3" fillId="0" borderId="27" xfId="59" applyFont="1" applyFill="1" applyBorder="1" applyAlignment="1" applyProtection="1">
      <alignment horizontal="center" vertical="center" wrapText="1"/>
      <protection/>
    </xf>
    <xf numFmtId="0" fontId="2" fillId="0" borderId="13" xfId="59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2" fillId="0" borderId="11" xfId="59" applyFont="1" applyFill="1" applyBorder="1" applyAlignment="1" applyProtection="1">
      <alignment horizontal="center" vertical="center"/>
      <protection/>
    </xf>
    <xf numFmtId="0" fontId="2" fillId="0" borderId="25" xfId="59" applyFont="1" applyFill="1" applyBorder="1" applyAlignment="1" applyProtection="1">
      <alignment horizontal="center" vertical="center"/>
      <protection/>
    </xf>
    <xf numFmtId="0" fontId="2" fillId="0" borderId="26" xfId="59" applyFont="1" applyFill="1" applyBorder="1" applyProtection="1">
      <alignment/>
      <protection locked="0"/>
    </xf>
    <xf numFmtId="166" fontId="2" fillId="0" borderId="27" xfId="40" applyNumberFormat="1" applyFont="1" applyFill="1" applyBorder="1" applyAlignment="1" applyProtection="1">
      <alignment/>
      <protection locked="0"/>
    </xf>
    <xf numFmtId="0" fontId="2" fillId="0" borderId="20" xfId="59" applyFont="1" applyFill="1" applyBorder="1" applyAlignment="1" applyProtection="1">
      <alignment horizontal="center" vertical="center"/>
      <protection/>
    </xf>
    <xf numFmtId="166" fontId="2" fillId="0" borderId="19" xfId="40" applyNumberFormat="1" applyFont="1" applyFill="1" applyBorder="1" applyAlignment="1" applyProtection="1">
      <alignment/>
      <protection locked="0"/>
    </xf>
    <xf numFmtId="0" fontId="2" fillId="0" borderId="21" xfId="59" applyFont="1" applyFill="1" applyBorder="1" applyAlignment="1" applyProtection="1">
      <alignment horizontal="center" vertical="center"/>
      <protection/>
    </xf>
    <xf numFmtId="166" fontId="2" fillId="0" borderId="32" xfId="40" applyNumberFormat="1" applyFont="1" applyFill="1" applyBorder="1" applyAlignment="1" applyProtection="1">
      <alignment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0" xfId="59" applyFont="1" applyFill="1" applyBorder="1" applyAlignment="1" applyProtection="1">
      <alignment horizontal="left" vertical="center" wrapText="1"/>
      <protection/>
    </xf>
    <xf numFmtId="166" fontId="3" fillId="0" borderId="11" xfId="4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 applyProtection="1">
      <alignment horizontal="right" wrapText="1"/>
      <protection/>
    </xf>
    <xf numFmtId="164" fontId="3" fillId="0" borderId="33" xfId="0" applyNumberFormat="1" applyFont="1" applyFill="1" applyBorder="1" applyAlignment="1" applyProtection="1">
      <alignment horizontal="center" vertical="center" wrapText="1"/>
      <protection/>
    </xf>
    <xf numFmtId="164" fontId="3" fillId="0" borderId="34" xfId="0" applyNumberFormat="1" applyFont="1" applyFill="1" applyBorder="1" applyAlignment="1" applyProtection="1">
      <alignment horizontal="center" vertical="center" wrapText="1"/>
      <protection/>
    </xf>
    <xf numFmtId="164" fontId="3" fillId="0" borderId="35" xfId="0" applyNumberFormat="1" applyFont="1" applyFill="1" applyBorder="1" applyAlignment="1" applyProtection="1">
      <alignment horizontal="center" vertical="center" wrapText="1"/>
      <protection/>
    </xf>
    <xf numFmtId="164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8" xfId="0" applyNumberFormat="1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/>
    </xf>
    <xf numFmtId="164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2" xfId="0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2" xfId="0" applyNumberFormat="1" applyFont="1" applyFill="1" applyBorder="1" applyAlignment="1" applyProtection="1">
      <alignment vertical="center" wrapText="1"/>
      <protection/>
    </xf>
    <xf numFmtId="164" fontId="3" fillId="0" borderId="13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164" fontId="3" fillId="33" borderId="10" xfId="0" applyNumberFormat="1" applyFont="1" applyFill="1" applyBorder="1" applyAlignment="1" applyProtection="1">
      <alignment vertical="center" wrapText="1"/>
      <protection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3" fontId="20" fillId="0" borderId="19" xfId="0" applyNumberFormat="1" applyFont="1" applyFill="1" applyBorder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vertical="center"/>
      <protection/>
    </xf>
    <xf numFmtId="164" fontId="3" fillId="0" borderId="39" xfId="0" applyNumberFormat="1" applyFont="1" applyFill="1" applyBorder="1" applyAlignment="1" applyProtection="1">
      <alignment horizontal="center" vertical="center"/>
      <protection/>
    </xf>
    <xf numFmtId="164" fontId="3" fillId="0" borderId="38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/>
      <protection/>
    </xf>
    <xf numFmtId="164" fontId="3" fillId="0" borderId="40" xfId="0" applyNumberFormat="1" applyFont="1" applyFill="1" applyBorder="1" applyAlignment="1" applyProtection="1">
      <alignment horizontal="center" vertical="center" wrapText="1"/>
      <protection/>
    </xf>
    <xf numFmtId="164" fontId="3" fillId="0" borderId="41" xfId="0" applyNumberFormat="1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vertical="center" wrapText="1"/>
      <protection/>
    </xf>
    <xf numFmtId="164" fontId="2" fillId="0" borderId="13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3" fillId="0" borderId="20" xfId="0" applyNumberFormat="1" applyFont="1" applyFill="1" applyBorder="1" applyAlignment="1" applyProtection="1">
      <alignment horizontal="center" vertical="center" wrapText="1"/>
      <protection/>
    </xf>
    <xf numFmtId="164" fontId="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/>
    </xf>
    <xf numFmtId="164" fontId="3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 wrapText="1"/>
      <protection locked="0"/>
    </xf>
    <xf numFmtId="164" fontId="2" fillId="0" borderId="32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/>
    </xf>
    <xf numFmtId="164" fontId="3" fillId="0" borderId="36" xfId="0" applyNumberFormat="1" applyFont="1" applyFill="1" applyBorder="1" applyAlignment="1" applyProtection="1">
      <alignment horizontal="center" vertical="center" wrapText="1"/>
      <protection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36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48" xfId="0" applyNumberFormat="1" applyFont="1" applyFill="1" applyBorder="1" applyAlignment="1" applyProtection="1">
      <alignment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/>
    </xf>
    <xf numFmtId="164" fontId="2" fillId="33" borderId="41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 applyProtection="1">
      <alignment horizontal="left" vertical="center" wrapText="1" indent="1"/>
      <protection/>
    </xf>
    <xf numFmtId="164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 applyProtection="1">
      <alignment horizontal="lef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0" xfId="0" applyFont="1" applyFill="1" applyBorder="1" applyAlignment="1" applyProtection="1">
      <alignment horizontal="left" vertical="center" wrapText="1" indent="8"/>
      <protection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 applyProtection="1">
      <alignment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vertical="center" wrapText="1"/>
      <protection/>
    </xf>
    <xf numFmtId="164" fontId="3" fillId="0" borderId="34" xfId="0" applyNumberFormat="1" applyFont="1" applyFill="1" applyBorder="1" applyAlignment="1" applyProtection="1">
      <alignment vertical="center" wrapText="1"/>
      <protection/>
    </xf>
    <xf numFmtId="164" fontId="3" fillId="0" borderId="35" xfId="0" applyNumberFormat="1" applyFont="1" applyFill="1" applyBorder="1" applyAlignment="1" applyProtection="1">
      <alignment vertical="center" wrapTex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3" fillId="0" borderId="13" xfId="59" applyFont="1" applyFill="1" applyBorder="1" applyAlignment="1" applyProtection="1">
      <alignment horizontal="left" vertical="center" wrapText="1" indent="1"/>
      <protection/>
    </xf>
    <xf numFmtId="164" fontId="23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33" borderId="19" xfId="59" applyNumberFormat="1" applyFont="1" applyFill="1" applyBorder="1" applyAlignment="1" applyProtection="1">
      <alignment horizontal="right" vertical="center" wrapText="1" indent="1"/>
      <protection/>
    </xf>
    <xf numFmtId="164" fontId="22" fillId="33" borderId="32" xfId="59" applyNumberFormat="1" applyFont="1" applyFill="1" applyBorder="1" applyAlignment="1" applyProtection="1">
      <alignment horizontal="right" vertical="center" wrapText="1" indent="1"/>
      <protection/>
    </xf>
    <xf numFmtId="0" fontId="23" fillId="0" borderId="13" xfId="59" applyFont="1" applyFill="1" applyBorder="1" applyAlignment="1" applyProtection="1">
      <alignment horizontal="center" vertical="center" wrapText="1"/>
      <protection/>
    </xf>
    <xf numFmtId="49" fontId="22" fillId="0" borderId="23" xfId="59" applyNumberFormat="1" applyFont="1" applyFill="1" applyBorder="1" applyAlignment="1" applyProtection="1">
      <alignment horizontal="center" vertical="center" wrapText="1"/>
      <protection/>
    </xf>
    <xf numFmtId="49" fontId="22" fillId="0" borderId="20" xfId="59" applyNumberFormat="1" applyFont="1" applyFill="1" applyBorder="1" applyAlignment="1" applyProtection="1">
      <alignment horizontal="center" vertical="center" wrapText="1"/>
      <protection/>
    </xf>
    <xf numFmtId="49" fontId="22" fillId="0" borderId="21" xfId="59" applyNumberFormat="1" applyFont="1" applyFill="1" applyBorder="1" applyAlignment="1" applyProtection="1">
      <alignment horizontal="center" vertical="center" wrapText="1"/>
      <protection/>
    </xf>
    <xf numFmtId="164" fontId="22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59" applyNumberFormat="1" applyFont="1" applyFill="1" applyBorder="1" applyAlignment="1" applyProtection="1">
      <alignment horizontal="right" vertical="center" wrapText="1" indent="1"/>
      <protection/>
    </xf>
    <xf numFmtId="0" fontId="23" fillId="0" borderId="13" xfId="0" applyFont="1" applyBorder="1" applyAlignment="1" applyProtection="1">
      <alignment horizontal="center" wrapText="1"/>
      <protection/>
    </xf>
    <xf numFmtId="0" fontId="22" fillId="0" borderId="23" xfId="0" applyFont="1" applyBorder="1" applyAlignment="1" applyProtection="1">
      <alignment horizontal="center" wrapText="1"/>
      <protection/>
    </xf>
    <xf numFmtId="0" fontId="22" fillId="0" borderId="20" xfId="0" applyFont="1" applyBorder="1" applyAlignment="1" applyProtection="1">
      <alignment horizontal="center" wrapText="1"/>
      <protection/>
    </xf>
    <xf numFmtId="0" fontId="22" fillId="0" borderId="21" xfId="0" applyFont="1" applyBorder="1" applyAlignment="1" applyProtection="1">
      <alignment horizontal="center" wrapText="1"/>
      <protection/>
    </xf>
    <xf numFmtId="164" fontId="2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3" xfId="0" applyFont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 applyProtection="1">
      <alignment horizontal="right" vertical="center" wrapText="1" indent="1"/>
      <protection/>
    </xf>
    <xf numFmtId="0" fontId="23" fillId="0" borderId="40" xfId="0" applyFont="1" applyFill="1" applyBorder="1" applyAlignment="1" applyProtection="1">
      <alignment vertical="center" shrinkToFit="1"/>
      <protection/>
    </xf>
    <xf numFmtId="0" fontId="23" fillId="0" borderId="51" xfId="0" applyFont="1" applyFill="1" applyBorder="1" applyAlignment="1" applyProtection="1">
      <alignment vertical="center" shrinkToFit="1"/>
      <protection/>
    </xf>
    <xf numFmtId="0" fontId="23" fillId="0" borderId="52" xfId="0" applyFont="1" applyFill="1" applyBorder="1" applyAlignment="1">
      <alignment horizontal="center" vertical="center" wrapText="1"/>
    </xf>
    <xf numFmtId="0" fontId="23" fillId="0" borderId="14" xfId="59" applyFont="1" applyFill="1" applyBorder="1" applyAlignment="1" applyProtection="1">
      <alignment horizontal="center" vertical="center" wrapText="1"/>
      <protection/>
    </xf>
    <xf numFmtId="164" fontId="23" fillId="0" borderId="15" xfId="59" applyNumberFormat="1" applyFont="1" applyFill="1" applyBorder="1" applyAlignment="1" applyProtection="1">
      <alignment horizontal="right" vertical="center" wrapText="1" indent="1"/>
      <protection/>
    </xf>
    <xf numFmtId="49" fontId="22" fillId="0" borderId="25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36" xfId="59" applyNumberFormat="1" applyFont="1" applyFill="1" applyBorder="1" applyAlignment="1" applyProtection="1">
      <alignment horizontal="center" vertical="center" wrapText="1"/>
      <protection/>
    </xf>
    <xf numFmtId="49" fontId="22" fillId="0" borderId="53" xfId="59" applyNumberFormat="1" applyFont="1" applyFill="1" applyBorder="1" applyAlignment="1" applyProtection="1">
      <alignment horizontal="center" vertical="center" wrapText="1"/>
      <protection/>
    </xf>
    <xf numFmtId="164" fontId="22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1" xfId="0" applyNumberFormat="1" applyFont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3" fillId="0" borderId="33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54" xfId="0" applyFont="1" applyFill="1" applyBorder="1" applyAlignment="1" applyProtection="1">
      <alignment vertical="center" wrapText="1"/>
      <protection/>
    </xf>
    <xf numFmtId="3" fontId="2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0" applyFont="1" applyBorder="1" applyAlignment="1" applyProtection="1">
      <alignment horizontal="left" wrapText="1"/>
      <protection/>
    </xf>
    <xf numFmtId="164" fontId="21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9" applyFont="1" applyFill="1" applyBorder="1" applyAlignment="1" applyProtection="1">
      <alignment horizontal="left" vertical="center" wrapText="1"/>
      <protection/>
    </xf>
    <xf numFmtId="164" fontId="21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59" applyFont="1" applyFill="1" applyBorder="1" applyAlignment="1" applyProtection="1">
      <alignment horizontal="left" wrapText="1"/>
      <protection/>
    </xf>
    <xf numFmtId="0" fontId="21" fillId="0" borderId="22" xfId="59" applyFont="1" applyFill="1" applyBorder="1" applyAlignment="1" applyProtection="1">
      <alignment horizontal="left" vertical="center" wrapText="1"/>
      <protection/>
    </xf>
    <xf numFmtId="0" fontId="21" fillId="0" borderId="31" xfId="59" applyFont="1" applyFill="1" applyBorder="1" applyAlignment="1" applyProtection="1">
      <alignment horizontal="left" vertical="center" wrapText="1"/>
      <protection/>
    </xf>
    <xf numFmtId="164" fontId="21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59" applyFont="1" applyFill="1" applyBorder="1" applyAlignment="1" applyProtection="1">
      <alignment horizontal="left" vertical="center" wrapText="1"/>
      <protection/>
    </xf>
    <xf numFmtId="164" fontId="21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25" fillId="0" borderId="0" xfId="0" applyNumberFormat="1" applyFont="1" applyFill="1" applyAlignment="1" applyProtection="1">
      <alignment horizontal="right" vertical="center" wrapText="1"/>
      <protection/>
    </xf>
    <xf numFmtId="164" fontId="23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0" xfId="0" applyNumberFormat="1" applyFont="1" applyFill="1" applyBorder="1" applyAlignment="1" applyProtection="1">
      <alignment horizontal="righ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centerContinuous"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 wrapText="1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Alignment="1">
      <alignment horizontal="right"/>
    </xf>
    <xf numFmtId="0" fontId="21" fillId="0" borderId="24" xfId="0" applyFont="1" applyBorder="1" applyAlignment="1" applyProtection="1">
      <alignment horizontal="left" wrapText="1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Protection="1">
      <alignment/>
      <protection locked="0"/>
    </xf>
    <xf numFmtId="0" fontId="29" fillId="0" borderId="0" xfId="0" applyFont="1" applyFill="1" applyAlignment="1">
      <alignment horizontal="right"/>
    </xf>
    <xf numFmtId="0" fontId="28" fillId="0" borderId="14" xfId="60" applyFont="1" applyFill="1" applyBorder="1" applyAlignment="1" applyProtection="1">
      <alignment horizontal="center" vertical="center" wrapText="1"/>
      <protection/>
    </xf>
    <xf numFmtId="0" fontId="28" fillId="0" borderId="37" xfId="60" applyFont="1" applyFill="1" applyBorder="1" applyAlignment="1" applyProtection="1">
      <alignment horizontal="center" vertical="center"/>
      <protection/>
    </xf>
    <xf numFmtId="0" fontId="28" fillId="0" borderId="15" xfId="60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left" vertical="center" indent="1"/>
      <protection/>
    </xf>
    <xf numFmtId="0" fontId="8" fillId="0" borderId="36" xfId="60" applyFont="1" applyFill="1" applyBorder="1" applyAlignment="1" applyProtection="1">
      <alignment horizontal="left" vertical="center" indent="1"/>
      <protection/>
    </xf>
    <xf numFmtId="0" fontId="8" fillId="0" borderId="47" xfId="60" applyFont="1" applyFill="1" applyBorder="1" applyAlignment="1" applyProtection="1">
      <alignment horizontal="left" vertical="center" wrapText="1" indent="1"/>
      <protection/>
    </xf>
    <xf numFmtId="164" fontId="8" fillId="0" borderId="47" xfId="60" applyNumberFormat="1" applyFont="1" applyFill="1" applyBorder="1" applyAlignment="1" applyProtection="1">
      <alignment vertical="center"/>
      <protection locked="0"/>
    </xf>
    <xf numFmtId="164" fontId="8" fillId="0" borderId="48" xfId="60" applyNumberFormat="1" applyFont="1" applyFill="1" applyBorder="1" applyAlignment="1" applyProtection="1">
      <alignment vertical="center"/>
      <protection/>
    </xf>
    <xf numFmtId="0" fontId="8" fillId="0" borderId="20" xfId="60" applyFont="1" applyFill="1" applyBorder="1" applyAlignment="1" applyProtection="1">
      <alignment horizontal="left" vertical="center" indent="1"/>
      <protection/>
    </xf>
    <xf numFmtId="0" fontId="8" fillId="0" borderId="18" xfId="60" applyFont="1" applyFill="1" applyBorder="1" applyAlignment="1" applyProtection="1">
      <alignment horizontal="left" vertical="center" wrapText="1" indent="1"/>
      <protection/>
    </xf>
    <xf numFmtId="164" fontId="8" fillId="0" borderId="18" xfId="60" applyNumberFormat="1" applyFont="1" applyFill="1" applyBorder="1" applyAlignment="1" applyProtection="1">
      <alignment vertical="center"/>
      <protection locked="0"/>
    </xf>
    <xf numFmtId="164" fontId="8" fillId="0" borderId="19" xfId="60" applyNumberFormat="1" applyFont="1" applyFill="1" applyBorder="1" applyAlignment="1" applyProtection="1">
      <alignment vertical="center"/>
      <protection/>
    </xf>
    <xf numFmtId="0" fontId="8" fillId="0" borderId="24" xfId="60" applyFont="1" applyFill="1" applyBorder="1" applyAlignment="1" applyProtection="1">
      <alignment horizontal="left" vertical="center" wrapText="1" indent="1"/>
      <protection/>
    </xf>
    <xf numFmtId="164" fontId="8" fillId="0" borderId="24" xfId="60" applyNumberFormat="1" applyFont="1" applyFill="1" applyBorder="1" applyAlignment="1" applyProtection="1">
      <alignment vertical="center"/>
      <protection locked="0"/>
    </xf>
    <xf numFmtId="164" fontId="8" fillId="0" borderId="17" xfId="60" applyNumberFormat="1" applyFont="1" applyFill="1" applyBorder="1" applyAlignment="1" applyProtection="1">
      <alignment vertical="center"/>
      <protection/>
    </xf>
    <xf numFmtId="0" fontId="8" fillId="0" borderId="18" xfId="60" applyFont="1" applyFill="1" applyBorder="1" applyAlignment="1" applyProtection="1">
      <alignment horizontal="left" vertical="center" indent="1"/>
      <protection/>
    </xf>
    <xf numFmtId="0" fontId="28" fillId="0" borderId="10" xfId="60" applyFont="1" applyFill="1" applyBorder="1" applyAlignment="1" applyProtection="1">
      <alignment horizontal="left" vertical="center" indent="1"/>
      <protection/>
    </xf>
    <xf numFmtId="164" fontId="28" fillId="0" borderId="10" xfId="60" applyNumberFormat="1" applyFont="1" applyFill="1" applyBorder="1" applyAlignment="1" applyProtection="1">
      <alignment vertical="center"/>
      <protection/>
    </xf>
    <xf numFmtId="164" fontId="28" fillId="0" borderId="11" xfId="60" applyNumberFormat="1" applyFont="1" applyFill="1" applyBorder="1" applyAlignment="1" applyProtection="1">
      <alignment vertical="center"/>
      <protection/>
    </xf>
    <xf numFmtId="0" fontId="8" fillId="0" borderId="23" xfId="60" applyFont="1" applyFill="1" applyBorder="1" applyAlignment="1" applyProtection="1">
      <alignment horizontal="left" vertical="center" indent="1"/>
      <protection/>
    </xf>
    <xf numFmtId="0" fontId="8" fillId="0" borderId="24" xfId="60" applyFont="1" applyFill="1" applyBorder="1" applyAlignment="1" applyProtection="1">
      <alignment horizontal="left" vertical="center" indent="1"/>
      <protection/>
    </xf>
    <xf numFmtId="0" fontId="28" fillId="0" borderId="13" xfId="60" applyFont="1" applyFill="1" applyBorder="1" applyAlignment="1" applyProtection="1">
      <alignment horizontal="left" vertical="center" indent="1"/>
      <protection/>
    </xf>
    <xf numFmtId="0" fontId="28" fillId="0" borderId="10" xfId="60" applyFont="1" applyFill="1" applyBorder="1" applyAlignment="1" applyProtection="1">
      <alignment horizontal="left" indent="1"/>
      <protection/>
    </xf>
    <xf numFmtId="164" fontId="28" fillId="0" borderId="10" xfId="60" applyNumberFormat="1" applyFont="1" applyFill="1" applyBorder="1" applyProtection="1">
      <alignment/>
      <protection/>
    </xf>
    <xf numFmtId="164" fontId="28" fillId="0" borderId="11" xfId="60" applyNumberFormat="1" applyFont="1" applyFill="1" applyBorder="1" applyProtection="1">
      <alignment/>
      <protection/>
    </xf>
    <xf numFmtId="0" fontId="16" fillId="0" borderId="0" xfId="0" applyFont="1" applyFill="1" applyAlignment="1">
      <alignment/>
    </xf>
    <xf numFmtId="0" fontId="30" fillId="0" borderId="18" xfId="0" applyFont="1" applyBorder="1" applyAlignment="1">
      <alignment wrapText="1"/>
    </xf>
    <xf numFmtId="0" fontId="16" fillId="0" borderId="0" xfId="0" applyFont="1" applyFill="1" applyAlignment="1">
      <alignment/>
    </xf>
    <xf numFmtId="0" fontId="31" fillId="0" borderId="18" xfId="0" applyFont="1" applyBorder="1" applyAlignment="1">
      <alignment wrapText="1"/>
    </xf>
    <xf numFmtId="3" fontId="31" fillId="0" borderId="18" xfId="0" applyNumberFormat="1" applyFont="1" applyBorder="1" applyAlignment="1">
      <alignment wrapText="1"/>
    </xf>
    <xf numFmtId="0" fontId="32" fillId="0" borderId="0" xfId="0" applyFont="1" applyFill="1" applyAlignment="1">
      <alignment vertical="center"/>
    </xf>
    <xf numFmtId="0" fontId="33" fillId="0" borderId="18" xfId="0" applyFont="1" applyBorder="1" applyAlignment="1">
      <alignment wrapText="1"/>
    </xf>
    <xf numFmtId="3" fontId="33" fillId="0" borderId="18" xfId="0" applyNumberFormat="1" applyFont="1" applyBorder="1" applyAlignment="1">
      <alignment wrapText="1"/>
    </xf>
    <xf numFmtId="0" fontId="33" fillId="0" borderId="0" xfId="0" applyFont="1" applyFill="1" applyAlignment="1">
      <alignment/>
    </xf>
    <xf numFmtId="174" fontId="33" fillId="0" borderId="18" xfId="0" applyNumberFormat="1" applyFont="1" applyBorder="1" applyAlignment="1">
      <alignment wrapText="1"/>
    </xf>
    <xf numFmtId="4" fontId="33" fillId="0" borderId="18" xfId="0" applyNumberFormat="1" applyFont="1" applyBorder="1" applyAlignment="1">
      <alignment wrapText="1"/>
    </xf>
    <xf numFmtId="0" fontId="6" fillId="13" borderId="18" xfId="0" applyFont="1" applyFill="1" applyBorder="1" applyAlignment="1">
      <alignment wrapText="1"/>
    </xf>
    <xf numFmtId="0" fontId="30" fillId="0" borderId="20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3" fontId="31" fillId="0" borderId="19" xfId="0" applyNumberFormat="1" applyFont="1" applyBorder="1" applyAlignment="1">
      <alignment wrapText="1"/>
    </xf>
    <xf numFmtId="0" fontId="33" fillId="0" borderId="20" xfId="0" applyFont="1" applyBorder="1" applyAlignment="1">
      <alignment wrapText="1"/>
    </xf>
    <xf numFmtId="3" fontId="33" fillId="0" borderId="19" xfId="0" applyNumberFormat="1" applyFont="1" applyBorder="1" applyAlignment="1">
      <alignment wrapText="1"/>
    </xf>
    <xf numFmtId="0" fontId="31" fillId="0" borderId="19" xfId="0" applyFont="1" applyBorder="1" applyAlignment="1">
      <alignment wrapText="1"/>
    </xf>
    <xf numFmtId="3" fontId="30" fillId="0" borderId="19" xfId="0" applyNumberFormat="1" applyFont="1" applyBorder="1" applyAlignment="1">
      <alignment wrapText="1"/>
    </xf>
    <xf numFmtId="0" fontId="6" fillId="13" borderId="20" xfId="0" applyFont="1" applyFill="1" applyBorder="1" applyAlignment="1">
      <alignment wrapText="1"/>
    </xf>
    <xf numFmtId="3" fontId="6" fillId="13" borderId="19" xfId="0" applyNumberFormat="1" applyFont="1" applyFill="1" applyBorder="1" applyAlignment="1">
      <alignment wrapText="1"/>
    </xf>
    <xf numFmtId="0" fontId="33" fillId="0" borderId="19" xfId="0" applyFont="1" applyBorder="1" applyAlignment="1">
      <alignment wrapText="1"/>
    </xf>
    <xf numFmtId="0" fontId="6" fillId="0" borderId="0" xfId="0" applyFont="1" applyFill="1" applyBorder="1" applyAlignment="1" applyProtection="1">
      <alignment vertical="center"/>
      <protection/>
    </xf>
    <xf numFmtId="0" fontId="31" fillId="0" borderId="23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3" fontId="31" fillId="0" borderId="24" xfId="0" applyNumberFormat="1" applyFont="1" applyBorder="1" applyAlignment="1">
      <alignment wrapText="1"/>
    </xf>
    <xf numFmtId="4" fontId="31" fillId="0" borderId="24" xfId="0" applyNumberFormat="1" applyFont="1" applyBorder="1" applyAlignment="1">
      <alignment wrapText="1"/>
    </xf>
    <xf numFmtId="3" fontId="31" fillId="0" borderId="17" xfId="0" applyNumberFormat="1" applyFont="1" applyBorder="1" applyAlignment="1">
      <alignment wrapText="1"/>
    </xf>
    <xf numFmtId="0" fontId="30" fillId="10" borderId="13" xfId="0" applyFont="1" applyFill="1" applyBorder="1" applyAlignment="1">
      <alignment wrapText="1"/>
    </xf>
    <xf numFmtId="0" fontId="30" fillId="10" borderId="10" xfId="0" applyFont="1" applyFill="1" applyBorder="1" applyAlignment="1">
      <alignment wrapText="1"/>
    </xf>
    <xf numFmtId="0" fontId="30" fillId="10" borderId="11" xfId="0" applyFont="1" applyFill="1" applyBorder="1" applyAlignment="1">
      <alignment wrapText="1"/>
    </xf>
    <xf numFmtId="0" fontId="6" fillId="13" borderId="21" xfId="0" applyFont="1" applyFill="1" applyBorder="1" applyAlignment="1">
      <alignment wrapText="1"/>
    </xf>
    <xf numFmtId="0" fontId="6" fillId="13" borderId="22" xfId="0" applyFont="1" applyFill="1" applyBorder="1" applyAlignment="1">
      <alignment wrapText="1"/>
    </xf>
    <xf numFmtId="3" fontId="34" fillId="34" borderId="55" xfId="0" applyNumberFormat="1" applyFont="1" applyFill="1" applyBorder="1" applyAlignment="1">
      <alignment/>
    </xf>
    <xf numFmtId="41" fontId="0" fillId="0" borderId="18" xfId="0" applyNumberFormat="1" applyBorder="1" applyAlignment="1">
      <alignment/>
    </xf>
    <xf numFmtId="41" fontId="27" fillId="0" borderId="18" xfId="0" applyNumberFormat="1" applyFont="1" applyBorder="1" applyAlignment="1">
      <alignment/>
    </xf>
    <xf numFmtId="41" fontId="0" fillId="0" borderId="0" xfId="0" applyNumberFormat="1" applyAlignment="1">
      <alignment/>
    </xf>
    <xf numFmtId="164" fontId="11" fillId="0" borderId="0" xfId="59" applyNumberFormat="1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vertical="center" shrinkToFit="1"/>
      <protection/>
    </xf>
    <xf numFmtId="0" fontId="23" fillId="0" borderId="57" xfId="0" applyFont="1" applyFill="1" applyBorder="1" applyAlignment="1" applyProtection="1">
      <alignment vertical="center" shrinkToFit="1"/>
      <protection/>
    </xf>
    <xf numFmtId="164" fontId="23" fillId="0" borderId="10" xfId="59" applyNumberFormat="1" applyFont="1" applyFill="1" applyBorder="1" applyAlignment="1" applyProtection="1">
      <alignment horizontal="right" vertical="center" wrapText="1" indent="1"/>
      <protection/>
    </xf>
    <xf numFmtId="0" fontId="24" fillId="0" borderId="10" xfId="59" applyFont="1" applyFill="1" applyBorder="1" applyAlignment="1" applyProtection="1">
      <alignment horizontal="left" vertical="center" wrapText="1" indent="1"/>
      <protection/>
    </xf>
    <xf numFmtId="0" fontId="21" fillId="0" borderId="18" xfId="0" applyFont="1" applyBorder="1" applyAlignment="1">
      <alignment horizontal="left" vertical="top" wrapText="1"/>
    </xf>
    <xf numFmtId="0" fontId="24" fillId="0" borderId="1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wrapText="1"/>
      <protection/>
    </xf>
    <xf numFmtId="0" fontId="24" fillId="0" borderId="10" xfId="59" applyFont="1" applyFill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wrapText="1"/>
      <protection/>
    </xf>
    <xf numFmtId="0" fontId="24" fillId="0" borderId="10" xfId="0" applyFont="1" applyBorder="1" applyAlignment="1" applyProtection="1">
      <alignment wrapText="1"/>
      <protection/>
    </xf>
    <xf numFmtId="0" fontId="24" fillId="0" borderId="34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horizontal="left" vertical="center" shrinkToFit="1"/>
      <protection/>
    </xf>
    <xf numFmtId="0" fontId="24" fillId="0" borderId="51" xfId="0" applyFont="1" applyFill="1" applyBorder="1" applyAlignment="1" applyProtection="1">
      <alignment vertical="center" shrinkToFit="1"/>
      <protection/>
    </xf>
    <xf numFmtId="0" fontId="24" fillId="0" borderId="37" xfId="59" applyFont="1" applyFill="1" applyBorder="1" applyAlignment="1" applyProtection="1">
      <alignment vertical="center" shrinkToFit="1"/>
      <protection/>
    </xf>
    <xf numFmtId="0" fontId="21" fillId="0" borderId="26" xfId="59" applyFont="1" applyFill="1" applyBorder="1" applyAlignment="1" applyProtection="1">
      <alignment horizontal="left" vertical="center" wrapText="1"/>
      <protection/>
    </xf>
    <xf numFmtId="0" fontId="21" fillId="0" borderId="50" xfId="59" applyFont="1" applyFill="1" applyBorder="1" applyAlignment="1" applyProtection="1">
      <alignment horizontal="left" vertical="center" wrapText="1"/>
      <protection/>
    </xf>
    <xf numFmtId="0" fontId="21" fillId="0" borderId="0" xfId="59" applyFont="1" applyFill="1" applyBorder="1" applyAlignment="1" applyProtection="1">
      <alignment horizontal="left" vertical="center" wrapText="1"/>
      <protection/>
    </xf>
    <xf numFmtId="0" fontId="24" fillId="0" borderId="10" xfId="59" applyFont="1" applyFill="1" applyBorder="1" applyAlignment="1" applyProtection="1">
      <alignment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47" xfId="59" applyFont="1" applyFill="1" applyBorder="1" applyAlignment="1" applyProtection="1">
      <alignment horizontal="left" vertical="center" wrapText="1"/>
      <protection/>
    </xf>
    <xf numFmtId="0" fontId="24" fillId="0" borderId="34" xfId="0" applyFont="1" applyBorder="1" applyAlignment="1" applyProtection="1">
      <alignment horizontal="left" vertical="center" shrinkToFit="1"/>
      <protection/>
    </xf>
    <xf numFmtId="0" fontId="27" fillId="0" borderId="10" xfId="59" applyFont="1" applyFill="1" applyBorder="1" applyAlignment="1" applyProtection="1">
      <alignment horizontal="center" vertical="center" wrapText="1"/>
      <protection/>
    </xf>
    <xf numFmtId="0" fontId="27" fillId="0" borderId="37" xfId="59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4" fillId="0" borderId="54" xfId="0" applyFont="1" applyFill="1" applyBorder="1" applyAlignment="1" applyProtection="1">
      <alignment vertical="center" wrapText="1"/>
      <protection/>
    </xf>
    <xf numFmtId="0" fontId="23" fillId="0" borderId="51" xfId="0" applyFont="1" applyFill="1" applyBorder="1" applyAlignment="1" applyProtection="1">
      <alignment vertical="center" wrapText="1"/>
      <protection/>
    </xf>
    <xf numFmtId="164" fontId="22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1" xfId="59" applyFont="1" applyFill="1" applyBorder="1" applyAlignment="1" applyProtection="1">
      <alignment horizontal="left" vertical="center" wrapText="1"/>
      <protection/>
    </xf>
    <xf numFmtId="164" fontId="2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0" fontId="57" fillId="35" borderId="18" xfId="58" applyFill="1" applyBorder="1" applyAlignment="1">
      <alignment vertical="center" wrapText="1"/>
      <protection/>
    </xf>
    <xf numFmtId="0" fontId="0" fillId="35" borderId="18" xfId="0" applyFill="1" applyBorder="1" applyAlignment="1">
      <alignment wrapText="1"/>
    </xf>
    <xf numFmtId="0" fontId="0" fillId="0" borderId="0" xfId="59" applyFont="1" applyFill="1" applyProtection="1">
      <alignment/>
      <protection/>
    </xf>
    <xf numFmtId="164" fontId="23" fillId="0" borderId="59" xfId="59" applyNumberFormat="1" applyFont="1" applyFill="1" applyBorder="1" applyAlignment="1" applyProtection="1">
      <alignment horizontal="right" vertical="center" wrapText="1" indent="1"/>
      <protection/>
    </xf>
    <xf numFmtId="164" fontId="23" fillId="0" borderId="45" xfId="59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59" applyNumberFormat="1" applyFont="1" applyFill="1" applyBorder="1" applyAlignment="1" applyProtection="1">
      <alignment vertical="center"/>
      <protection/>
    </xf>
    <xf numFmtId="0" fontId="18" fillId="0" borderId="0" xfId="59" applyFont="1" applyFill="1" applyAlignment="1" applyProtection="1">
      <alignment wrapText="1"/>
      <protection/>
    </xf>
    <xf numFmtId="164" fontId="11" fillId="0" borderId="0" xfId="59" applyNumberFormat="1" applyFont="1" applyFill="1" applyBorder="1" applyAlignment="1" applyProtection="1">
      <alignment vertical="center" wrapText="1"/>
      <protection/>
    </xf>
    <xf numFmtId="164" fontId="22" fillId="36" borderId="32" xfId="59" applyNumberFormat="1" applyFont="1" applyFill="1" applyBorder="1" applyAlignment="1" applyProtection="1">
      <alignment horizontal="right" vertical="center" wrapText="1" indent="1"/>
      <protection/>
    </xf>
    <xf numFmtId="164" fontId="35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35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35" fillId="0" borderId="13" xfId="0" applyNumberFormat="1" applyFont="1" applyFill="1" applyBorder="1" applyAlignment="1" applyProtection="1">
      <alignment horizontal="center" vertical="center" wrapText="1"/>
      <protection/>
    </xf>
    <xf numFmtId="164" fontId="35" fillId="0" borderId="10" xfId="0" applyNumberFormat="1" applyFont="1" applyFill="1" applyBorder="1" applyAlignment="1" applyProtection="1">
      <alignment horizontal="center" vertical="center" wrapText="1"/>
      <protection/>
    </xf>
    <xf numFmtId="164" fontId="35" fillId="0" borderId="33" xfId="0" applyNumberFormat="1" applyFont="1" applyFill="1" applyBorder="1" applyAlignment="1" applyProtection="1">
      <alignment horizontal="center" vertical="center" wrapText="1"/>
      <protection/>
    </xf>
    <xf numFmtId="164" fontId="35" fillId="0" borderId="34" xfId="0" applyNumberFormat="1" applyFont="1" applyFill="1" applyBorder="1" applyAlignment="1" applyProtection="1">
      <alignment horizontal="center" vertical="center" wrapText="1"/>
      <protection/>
    </xf>
    <xf numFmtId="164" fontId="35" fillId="0" borderId="16" xfId="0" applyNumberFormat="1" applyFont="1" applyFill="1" applyBorder="1" applyAlignment="1" applyProtection="1">
      <alignment horizontal="center" vertical="center" wrapText="1"/>
      <protection/>
    </xf>
    <xf numFmtId="164" fontId="35" fillId="0" borderId="11" xfId="0" applyNumberFormat="1" applyFont="1" applyFill="1" applyBorder="1" applyAlignment="1" applyProtection="1">
      <alignment horizontal="center" vertical="center" wrapText="1"/>
      <protection/>
    </xf>
    <xf numFmtId="164" fontId="36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36" fillId="0" borderId="23" xfId="0" applyNumberFormat="1" applyFont="1" applyFill="1" applyBorder="1" applyAlignment="1" applyProtection="1">
      <alignment horizontal="left" vertical="center" wrapText="1" shrinkToFit="1"/>
      <protection/>
    </xf>
    <xf numFmtId="164" fontId="36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6" fillId="0" borderId="20" xfId="0" applyNumberFormat="1" applyFont="1" applyFill="1" applyBorder="1" applyAlignment="1" applyProtection="1">
      <alignment horizontal="left" vertical="center" wrapText="1" shrinkToFit="1"/>
      <protection/>
    </xf>
    <xf numFmtId="164" fontId="3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60" xfId="0" applyNumberFormat="1" applyFont="1" applyFill="1" applyBorder="1" applyAlignment="1" applyProtection="1">
      <alignment horizontal="left" vertical="center" wrapText="1" shrinkToFit="1"/>
      <protection/>
    </xf>
    <xf numFmtId="164" fontId="36" fillId="0" borderId="21" xfId="0" applyNumberFormat="1" applyFont="1" applyFill="1" applyBorder="1" applyAlignment="1" applyProtection="1">
      <alignment horizontal="left" vertical="center" wrapText="1" shrinkToFit="1"/>
      <protection/>
    </xf>
    <xf numFmtId="164" fontId="36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35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35" fillId="0" borderId="10" xfId="0" applyNumberFormat="1" applyFont="1" applyFill="1" applyBorder="1" applyAlignment="1" applyProtection="1">
      <alignment horizontal="right" vertical="center" wrapText="1"/>
      <protection/>
    </xf>
    <xf numFmtId="164" fontId="36" fillId="0" borderId="36" xfId="0" applyNumberFormat="1" applyFont="1" applyFill="1" applyBorder="1" applyAlignment="1" applyProtection="1">
      <alignment horizontal="left" vertical="center" wrapText="1" shrinkToFit="1"/>
      <protection/>
    </xf>
    <xf numFmtId="164" fontId="37" fillId="0" borderId="47" xfId="0" applyNumberFormat="1" applyFont="1" applyFill="1" applyBorder="1" applyAlignment="1" applyProtection="1">
      <alignment horizontal="right" vertical="center" wrapText="1"/>
      <protection/>
    </xf>
    <xf numFmtId="164" fontId="36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7" fillId="0" borderId="18" xfId="0" applyNumberFormat="1" applyFont="1" applyFill="1" applyBorder="1" applyAlignment="1" applyProtection="1">
      <alignment horizontal="right" vertical="center" wrapText="1"/>
      <protection/>
    </xf>
    <xf numFmtId="164" fontId="36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24" xfId="0" applyFont="1" applyBorder="1" applyAlignment="1" applyProtection="1">
      <alignment horizontal="left" wrapText="1"/>
      <protection/>
    </xf>
    <xf numFmtId="164" fontId="36" fillId="0" borderId="19" xfId="59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164" fontId="35" fillId="0" borderId="11" xfId="0" applyNumberFormat="1" applyFont="1" applyFill="1" applyBorder="1" applyAlignment="1" applyProtection="1">
      <alignment horizontal="right" vertical="center" wrapText="1"/>
      <protection/>
    </xf>
    <xf numFmtId="164" fontId="35" fillId="0" borderId="52" xfId="0" applyNumberFormat="1" applyFont="1" applyFill="1" applyBorder="1" applyAlignment="1" applyProtection="1">
      <alignment horizontal="right" vertical="center" wrapText="1"/>
      <protection/>
    </xf>
    <xf numFmtId="164" fontId="35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35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35" fillId="0" borderId="54" xfId="0" applyNumberFormat="1" applyFont="1" applyFill="1" applyBorder="1" applyAlignment="1" applyProtection="1">
      <alignment horizontal="center" vertical="center" wrapText="1"/>
      <protection/>
    </xf>
    <xf numFmtId="164" fontId="35" fillId="0" borderId="51" xfId="0" applyNumberFormat="1" applyFont="1" applyFill="1" applyBorder="1" applyAlignment="1" applyProtection="1">
      <alignment horizontal="center" vertical="center" wrapText="1"/>
      <protection/>
    </xf>
    <xf numFmtId="164" fontId="36" fillId="0" borderId="45" xfId="0" applyNumberFormat="1" applyFont="1" applyFill="1" applyBorder="1" applyAlignment="1" applyProtection="1">
      <alignment horizontal="left" vertical="center" wrapText="1"/>
      <protection/>
    </xf>
    <xf numFmtId="164" fontId="36" fillId="0" borderId="24" xfId="0" applyNumberFormat="1" applyFont="1" applyFill="1" applyBorder="1" applyAlignment="1" applyProtection="1">
      <alignment horizontal="right" vertical="center" wrapText="1" shrinkToFit="1"/>
      <protection locked="0"/>
    </xf>
    <xf numFmtId="164" fontId="36" fillId="0" borderId="49" xfId="0" applyNumberFormat="1" applyFont="1" applyFill="1" applyBorder="1" applyAlignment="1" applyProtection="1">
      <alignment horizontal="right" vertical="center" wrapText="1" shrinkToFit="1"/>
      <protection locked="0"/>
    </xf>
    <xf numFmtId="164" fontId="36" fillId="0" borderId="62" xfId="0" applyNumberFormat="1" applyFont="1" applyFill="1" applyBorder="1" applyAlignment="1" applyProtection="1">
      <alignment horizontal="left" vertical="center" wrapText="1" shrinkToFit="1"/>
      <protection/>
    </xf>
    <xf numFmtId="164" fontId="36" fillId="0" borderId="43" xfId="0" applyNumberFormat="1" applyFont="1" applyFill="1" applyBorder="1" applyAlignment="1" applyProtection="1">
      <alignment horizontal="left" vertical="center" wrapText="1"/>
      <protection/>
    </xf>
    <xf numFmtId="0" fontId="36" fillId="0" borderId="18" xfId="0" applyFont="1" applyBorder="1" applyAlignment="1" applyProtection="1">
      <alignment horizontal="left" wrapText="1"/>
      <protection/>
    </xf>
    <xf numFmtId="164" fontId="36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64" fontId="36" fillId="0" borderId="50" xfId="0" applyNumberFormat="1" applyFont="1" applyFill="1" applyBorder="1" applyAlignment="1" applyProtection="1">
      <alignment horizontal="right" vertical="center" wrapText="1" shrinkToFit="1"/>
      <protection locked="0"/>
    </xf>
    <xf numFmtId="164" fontId="36" fillId="0" borderId="63" xfId="0" applyNumberFormat="1" applyFont="1" applyFill="1" applyBorder="1" applyAlignment="1" applyProtection="1">
      <alignment horizontal="left" vertical="center" wrapText="1" shrinkToFit="1"/>
      <protection/>
    </xf>
    <xf numFmtId="0" fontId="36" fillId="0" borderId="22" xfId="0" applyFont="1" applyBorder="1" applyAlignment="1" applyProtection="1">
      <alignment horizontal="left" wrapText="1"/>
      <protection/>
    </xf>
    <xf numFmtId="164" fontId="36" fillId="0" borderId="64" xfId="0" applyNumberFormat="1" applyFont="1" applyFill="1" applyBorder="1" applyAlignment="1" applyProtection="1">
      <alignment horizontal="right" vertical="center" wrapText="1" shrinkToFit="1"/>
      <protection locked="0"/>
    </xf>
    <xf numFmtId="164" fontId="36" fillId="0" borderId="63" xfId="0" applyNumberFormat="1" applyFont="1" applyFill="1" applyBorder="1" applyAlignment="1" applyProtection="1">
      <alignment horizontal="right" vertical="center" wrapText="1" shrinkToFit="1"/>
      <protection locked="0"/>
    </xf>
    <xf numFmtId="164" fontId="36" fillId="0" borderId="63" xfId="0" applyNumberFormat="1" applyFont="1" applyFill="1" applyBorder="1" applyAlignment="1" applyProtection="1">
      <alignment horizontal="left" vertical="center" wrapText="1" shrinkToFit="1"/>
      <protection locked="0"/>
    </xf>
    <xf numFmtId="164" fontId="35" fillId="0" borderId="16" xfId="0" applyNumberFormat="1" applyFont="1" applyFill="1" applyBorder="1" applyAlignment="1" applyProtection="1">
      <alignment horizontal="left" vertical="center" wrapText="1"/>
      <protection/>
    </xf>
    <xf numFmtId="164" fontId="35" fillId="0" borderId="10" xfId="0" applyNumberFormat="1" applyFont="1" applyFill="1" applyBorder="1" applyAlignment="1" applyProtection="1">
      <alignment horizontal="right" vertical="center" wrapText="1" shrinkToFit="1"/>
      <protection/>
    </xf>
    <xf numFmtId="164" fontId="37" fillId="0" borderId="36" xfId="0" applyNumberFormat="1" applyFont="1" applyFill="1" applyBorder="1" applyAlignment="1" applyProtection="1">
      <alignment horizontal="left" vertical="center" wrapText="1" shrinkToFit="1"/>
      <protection/>
    </xf>
    <xf numFmtId="164" fontId="37" fillId="0" borderId="24" xfId="0" applyNumberFormat="1" applyFont="1" applyFill="1" applyBorder="1" applyAlignment="1" applyProtection="1">
      <alignment horizontal="right" vertical="center" wrapText="1" shrinkToFit="1"/>
      <protection/>
    </xf>
    <xf numFmtId="164" fontId="37" fillId="0" borderId="49" xfId="0" applyNumberFormat="1" applyFont="1" applyFill="1" applyBorder="1" applyAlignment="1" applyProtection="1">
      <alignment horizontal="right" vertical="center" wrapText="1" shrinkToFit="1"/>
      <protection/>
    </xf>
    <xf numFmtId="164" fontId="36" fillId="0" borderId="65" xfId="0" applyNumberFormat="1" applyFont="1" applyFill="1" applyBorder="1" applyAlignment="1" applyProtection="1">
      <alignment horizontal="right" vertical="center" wrapText="1" shrinkToFit="1"/>
      <protection locked="0"/>
    </xf>
    <xf numFmtId="164" fontId="36" fillId="0" borderId="0" xfId="0" applyNumberFormat="1" applyFont="1" applyFill="1" applyBorder="1" applyAlignment="1" applyProtection="1">
      <alignment horizontal="left" vertical="center" wrapText="1" shrinkToFit="1"/>
      <protection/>
    </xf>
    <xf numFmtId="164" fontId="36" fillId="0" borderId="18" xfId="0" applyNumberFormat="1" applyFont="1" applyFill="1" applyBorder="1" applyAlignment="1" applyProtection="1">
      <alignment horizontal="left" vertical="center" wrapText="1" shrinkToFit="1"/>
      <protection/>
    </xf>
    <xf numFmtId="164" fontId="37" fillId="0" borderId="18" xfId="0" applyNumberFormat="1" applyFont="1" applyFill="1" applyBorder="1" applyAlignment="1" applyProtection="1">
      <alignment horizontal="left" vertical="center" wrapText="1" shrinkToFit="1"/>
      <protection/>
    </xf>
    <xf numFmtId="164" fontId="37" fillId="0" borderId="18" xfId="0" applyNumberFormat="1" applyFont="1" applyFill="1" applyBorder="1" applyAlignment="1" applyProtection="1">
      <alignment horizontal="right" vertical="center" wrapText="1" shrinkToFit="1"/>
      <protection/>
    </xf>
    <xf numFmtId="164" fontId="36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164" fontId="36" fillId="0" borderId="62" xfId="0" applyNumberFormat="1" applyFont="1" applyFill="1" applyBorder="1" applyAlignment="1" applyProtection="1">
      <alignment horizontal="left" vertical="center" wrapText="1" shrinkToFit="1"/>
      <protection locked="0"/>
    </xf>
    <xf numFmtId="164" fontId="35" fillId="0" borderId="51" xfId="0" applyNumberFormat="1" applyFont="1" applyFill="1" applyBorder="1" applyAlignment="1" applyProtection="1">
      <alignment horizontal="left" vertical="center" wrapText="1" shrinkToFit="1"/>
      <protection/>
    </xf>
    <xf numFmtId="164" fontId="35" fillId="0" borderId="52" xfId="0" applyNumberFormat="1" applyFont="1" applyFill="1" applyBorder="1" applyAlignment="1" applyProtection="1">
      <alignment horizontal="right" vertical="center" wrapText="1" shrinkToFit="1"/>
      <protection/>
    </xf>
    <xf numFmtId="164" fontId="35" fillId="0" borderId="51" xfId="0" applyNumberFormat="1" applyFont="1" applyFill="1" applyBorder="1" applyAlignment="1" applyProtection="1">
      <alignment horizontal="right" vertical="center" wrapText="1" shrinkToFit="1"/>
      <protection/>
    </xf>
    <xf numFmtId="164" fontId="22" fillId="36" borderId="19" xfId="59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59" applyNumberFormat="1" applyFont="1" applyFill="1" applyBorder="1" applyAlignment="1" applyProtection="1">
      <alignment horizontal="center" vertical="center"/>
      <protection/>
    </xf>
    <xf numFmtId="164" fontId="19" fillId="0" borderId="12" xfId="59" applyNumberFormat="1" applyFont="1" applyFill="1" applyBorder="1" applyAlignment="1" applyProtection="1">
      <alignment horizontal="left" vertical="center"/>
      <protection/>
    </xf>
    <xf numFmtId="164" fontId="35" fillId="0" borderId="66" xfId="0" applyNumberFormat="1" applyFont="1" applyFill="1" applyBorder="1" applyAlignment="1" applyProtection="1">
      <alignment horizontal="center" vertical="center" wrapText="1"/>
      <protection/>
    </xf>
    <xf numFmtId="164" fontId="35" fillId="0" borderId="58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textRotation="180" wrapText="1"/>
      <protection/>
    </xf>
    <xf numFmtId="164" fontId="17" fillId="0" borderId="57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center" textRotation="180" wrapText="1"/>
      <protection/>
    </xf>
    <xf numFmtId="164" fontId="35" fillId="0" borderId="59" xfId="0" applyNumberFormat="1" applyFont="1" applyFill="1" applyBorder="1" applyAlignment="1" applyProtection="1">
      <alignment horizontal="center" vertical="center" wrapText="1"/>
      <protection/>
    </xf>
    <xf numFmtId="164" fontId="35" fillId="0" borderId="67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3" fillId="0" borderId="27" xfId="59" applyFont="1" applyFill="1" applyBorder="1" applyAlignment="1">
      <alignment horizontal="center" vertical="center" wrapText="1"/>
      <protection/>
    </xf>
    <xf numFmtId="0" fontId="3" fillId="0" borderId="32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vertical="center" wrapText="1"/>
      <protection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 applyProtection="1">
      <alignment horizontal="left"/>
      <protection/>
    </xf>
    <xf numFmtId="0" fontId="3" fillId="0" borderId="10" xfId="59" applyFont="1" applyFill="1" applyBorder="1" applyAlignment="1" applyProtection="1">
      <alignment horizontal="left"/>
      <protection/>
    </xf>
    <xf numFmtId="0" fontId="2" fillId="0" borderId="57" xfId="59" applyFont="1" applyFill="1" applyBorder="1" applyAlignment="1">
      <alignment horizontal="justify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3" fillId="35" borderId="6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10" fillId="35" borderId="68" xfId="0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1" fillId="0" borderId="0" xfId="59" applyFont="1" applyFill="1" applyAlignment="1" applyProtection="1">
      <alignment horizontal="center"/>
      <protection/>
    </xf>
    <xf numFmtId="164" fontId="11" fillId="0" borderId="0" xfId="59" applyNumberFormat="1" applyFont="1" applyFill="1" applyBorder="1" applyAlignment="1" applyProtection="1">
      <alignment horizontal="center" vertical="center" wrapText="1"/>
      <protection/>
    </xf>
    <xf numFmtId="164" fontId="11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1" fillId="0" borderId="0" xfId="59" applyFont="1" applyFill="1" applyAlignment="1" applyProtection="1">
      <alignment wrapText="1"/>
      <protection/>
    </xf>
    <xf numFmtId="0" fontId="27" fillId="0" borderId="0" xfId="0" applyFont="1" applyAlignment="1">
      <alignment wrapText="1"/>
    </xf>
    <xf numFmtId="0" fontId="0" fillId="0" borderId="0" xfId="0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66" xfId="0" applyNumberFormat="1" applyFont="1" applyFill="1" applyBorder="1" applyAlignment="1" applyProtection="1">
      <alignment horizontal="center" vertical="center"/>
      <protection/>
    </xf>
    <xf numFmtId="164" fontId="3" fillId="0" borderId="58" xfId="0" applyNumberFormat="1" applyFont="1" applyFill="1" applyBorder="1" applyAlignment="1" applyProtection="1">
      <alignment horizontal="center" vertical="center"/>
      <protection/>
    </xf>
    <xf numFmtId="164" fontId="3" fillId="0" borderId="69" xfId="0" applyNumberFormat="1" applyFont="1" applyFill="1" applyBorder="1" applyAlignment="1" applyProtection="1">
      <alignment horizontal="center" vertical="center"/>
      <protection/>
    </xf>
    <xf numFmtId="164" fontId="3" fillId="0" borderId="70" xfId="0" applyNumberFormat="1" applyFont="1" applyFill="1" applyBorder="1" applyAlignment="1" applyProtection="1">
      <alignment horizontal="center" vertical="center"/>
      <protection/>
    </xf>
    <xf numFmtId="164" fontId="3" fillId="0" borderId="28" xfId="0" applyNumberFormat="1" applyFont="1" applyFill="1" applyBorder="1" applyAlignment="1" applyProtection="1">
      <alignment horizontal="center" vertical="center"/>
      <protection/>
    </xf>
    <xf numFmtId="164" fontId="3" fillId="0" borderId="66" xfId="0" applyNumberFormat="1" applyFont="1" applyFill="1" applyBorder="1" applyAlignment="1" applyProtection="1">
      <alignment horizontal="center" vertical="center" wrapText="1"/>
      <protection/>
    </xf>
    <xf numFmtId="164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29" fillId="0" borderId="41" xfId="60" applyFont="1" applyFill="1" applyBorder="1" applyAlignment="1" applyProtection="1">
      <alignment horizontal="left" vertical="center" indent="1"/>
      <protection/>
    </xf>
    <xf numFmtId="0" fontId="29" fillId="0" borderId="51" xfId="60" applyFont="1" applyFill="1" applyBorder="1" applyAlignment="1" applyProtection="1">
      <alignment horizontal="left" vertical="center" indent="1"/>
      <protection/>
    </xf>
    <xf numFmtId="0" fontId="29" fillId="0" borderId="52" xfId="60" applyFont="1" applyFill="1" applyBorder="1" applyAlignment="1" applyProtection="1">
      <alignment horizontal="left" vertical="center" indent="1"/>
      <protection/>
    </xf>
    <xf numFmtId="0" fontId="28" fillId="0" borderId="0" xfId="60" applyFont="1" applyFill="1" applyAlignment="1" applyProtection="1">
      <alignment horizontal="center" wrapText="1"/>
      <protection/>
    </xf>
    <xf numFmtId="0" fontId="28" fillId="0" borderId="0" xfId="60" applyFont="1" applyFill="1" applyAlignment="1" applyProtection="1">
      <alignment horizontal="center"/>
      <protection/>
    </xf>
    <xf numFmtId="0" fontId="34" fillId="34" borderId="40" xfId="0" applyFont="1" applyFill="1" applyBorder="1" applyAlignment="1">
      <alignment horizontal="center"/>
    </xf>
    <xf numFmtId="0" fontId="34" fillId="34" borderId="51" xfId="0" applyFont="1" applyFill="1" applyBorder="1" applyAlignment="1">
      <alignment horizontal="center"/>
    </xf>
    <xf numFmtId="0" fontId="34" fillId="34" borderId="5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33" fillId="0" borderId="71" xfId="0" applyFont="1" applyBorder="1" applyAlignment="1">
      <alignment horizontal="left" wrapText="1"/>
    </xf>
    <xf numFmtId="0" fontId="33" fillId="0" borderId="63" xfId="0" applyFont="1" applyBorder="1" applyAlignment="1">
      <alignment horizontal="left" wrapText="1"/>
    </xf>
    <xf numFmtId="0" fontId="33" fillId="0" borderId="50" xfId="0" applyFont="1" applyBorder="1" applyAlignment="1">
      <alignment horizontal="left" wrapText="1"/>
    </xf>
    <xf numFmtId="0" fontId="11" fillId="0" borderId="0" xfId="59" applyFont="1" applyFill="1" applyAlignment="1" applyProtection="1">
      <alignment horizont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;NKORM&#193;NYZAT\NTEST&#220;LETI\el&#337;terjeszt&#233;sek\2018\2018.12.06\03.%20el&#337;terjeszt&#233;s%20k&#246;lts&#233;gvet&#233;si%20rend.%20m&#243;dos&#237;t&#225;sa\1-9-mell&#233;klet%20rende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z. tábla "/>
      <sheetName val="1.1 sz. tábla "/>
      <sheetName val="1.2 sz. tábla   "/>
      <sheetName val="2.1.sz.mell   "/>
      <sheetName val="2.2.sz.mell   "/>
      <sheetName val="9.1."/>
      <sheetName val="9.1.1"/>
      <sheetName val="9.1.2."/>
      <sheetName val="9.2."/>
      <sheetName val="9.2.1"/>
      <sheetName val="9.3"/>
      <sheetName val="9.3.1"/>
      <sheetName val="9.4"/>
      <sheetName val="9.4.1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132</v>
      </c>
    </row>
    <row r="4" spans="1:2" ht="12.75">
      <c r="A4" s="19"/>
      <c r="B4" s="19"/>
    </row>
    <row r="5" spans="1:2" s="24" customFormat="1" ht="15.75">
      <c r="A5" s="9" t="s">
        <v>359</v>
      </c>
      <c r="B5" s="23"/>
    </row>
    <row r="6" spans="1:2" ht="12.75">
      <c r="A6" s="19"/>
      <c r="B6" s="19"/>
    </row>
    <row r="7" spans="1:2" ht="12.75">
      <c r="A7" s="19" t="s">
        <v>361</v>
      </c>
      <c r="B7" s="19" t="s">
        <v>362</v>
      </c>
    </row>
    <row r="8" spans="1:2" ht="12.75">
      <c r="A8" s="19" t="s">
        <v>363</v>
      </c>
      <c r="B8" s="19" t="s">
        <v>364</v>
      </c>
    </row>
    <row r="9" spans="1:2" ht="12.75">
      <c r="A9" s="19" t="s">
        <v>365</v>
      </c>
      <c r="B9" s="19" t="s">
        <v>366</v>
      </c>
    </row>
    <row r="10" spans="1:2" ht="12.75">
      <c r="A10" s="19"/>
      <c r="B10" s="19"/>
    </row>
    <row r="11" spans="1:2" ht="12.75">
      <c r="A11" s="19"/>
      <c r="B11" s="19"/>
    </row>
    <row r="12" spans="1:2" s="24" customFormat="1" ht="15.75">
      <c r="A12" s="9" t="s">
        <v>360</v>
      </c>
      <c r="B12" s="23"/>
    </row>
    <row r="13" spans="1:2" ht="12.75">
      <c r="A13" s="19"/>
      <c r="B13" s="19"/>
    </row>
    <row r="14" spans="1:2" ht="12.75">
      <c r="A14" s="19" t="s">
        <v>370</v>
      </c>
      <c r="B14" s="19" t="s">
        <v>369</v>
      </c>
    </row>
    <row r="15" spans="1:2" ht="12.75">
      <c r="A15" s="19" t="s">
        <v>215</v>
      </c>
      <c r="B15" s="19" t="s">
        <v>368</v>
      </c>
    </row>
    <row r="16" spans="1:2" ht="12.75">
      <c r="A16" s="19" t="s">
        <v>371</v>
      </c>
      <c r="B16" s="19" t="s">
        <v>367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5.625" style="25" customWidth="1"/>
    <col min="2" max="2" width="68.625" style="25" customWidth="1"/>
    <col min="3" max="3" width="19.50390625" style="25" customWidth="1"/>
    <col min="4" max="16384" width="9.375" style="25" customWidth="1"/>
  </cols>
  <sheetData>
    <row r="1" spans="1:3" s="60" customFormat="1" ht="33" customHeight="1">
      <c r="A1" s="480" t="s">
        <v>389</v>
      </c>
      <c r="B1" s="480"/>
      <c r="C1" s="480"/>
    </row>
    <row r="2" spans="1:4" s="60" customFormat="1" ht="15.75" customHeight="1" thickBot="1">
      <c r="A2" s="61"/>
      <c r="B2" s="61"/>
      <c r="C2" s="62" t="s">
        <v>445</v>
      </c>
      <c r="D2" s="63"/>
    </row>
    <row r="3" spans="1:3" s="60" customFormat="1" ht="48" thickBot="1">
      <c r="A3" s="84" t="s">
        <v>10</v>
      </c>
      <c r="B3" s="85" t="s">
        <v>175</v>
      </c>
      <c r="C3" s="86" t="s">
        <v>646</v>
      </c>
    </row>
    <row r="4" spans="1:3" s="60" customFormat="1" ht="16.5" thickBot="1">
      <c r="A4" s="87">
        <v>1</v>
      </c>
      <c r="B4" s="88">
        <v>2</v>
      </c>
      <c r="C4" s="89">
        <v>3</v>
      </c>
    </row>
    <row r="5" spans="1:3" s="60" customFormat="1" ht="15.75">
      <c r="A5" s="90" t="s">
        <v>12</v>
      </c>
      <c r="B5" s="91" t="s">
        <v>153</v>
      </c>
      <c r="C5" s="92">
        <v>60636296</v>
      </c>
    </row>
    <row r="6" spans="1:3" s="60" customFormat="1" ht="47.25">
      <c r="A6" s="93" t="s">
        <v>13</v>
      </c>
      <c r="B6" s="94" t="s">
        <v>212</v>
      </c>
      <c r="C6" s="95">
        <v>43024854</v>
      </c>
    </row>
    <row r="7" spans="1:3" s="60" customFormat="1" ht="15.75">
      <c r="A7" s="93" t="s">
        <v>14</v>
      </c>
      <c r="B7" s="96" t="s">
        <v>387</v>
      </c>
      <c r="C7" s="95"/>
    </row>
    <row r="8" spans="1:3" s="60" customFormat="1" ht="31.5">
      <c r="A8" s="93" t="s">
        <v>15</v>
      </c>
      <c r="B8" s="96" t="s">
        <v>214</v>
      </c>
      <c r="C8" s="95"/>
    </row>
    <row r="9" spans="1:3" s="60" customFormat="1" ht="15.75">
      <c r="A9" s="97" t="s">
        <v>16</v>
      </c>
      <c r="B9" s="96" t="s">
        <v>213</v>
      </c>
      <c r="C9" s="98"/>
    </row>
    <row r="10" spans="1:3" s="60" customFormat="1" ht="16.5" thickBot="1">
      <c r="A10" s="93" t="s">
        <v>17</v>
      </c>
      <c r="B10" s="99" t="s">
        <v>176</v>
      </c>
      <c r="C10" s="95"/>
    </row>
    <row r="11" spans="1:3" s="60" customFormat="1" ht="16.5" thickBot="1">
      <c r="A11" s="488" t="s">
        <v>179</v>
      </c>
      <c r="B11" s="489"/>
      <c r="C11" s="100">
        <f>SUM(C5:C10)</f>
        <v>103661150</v>
      </c>
    </row>
    <row r="12" spans="1:3" s="60" customFormat="1" ht="33.75" customHeight="1">
      <c r="A12" s="490" t="s">
        <v>187</v>
      </c>
      <c r="B12" s="490"/>
      <c r="C12" s="49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(III.6.)önkormányzati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5.625" style="25" customWidth="1"/>
    <col min="2" max="2" width="66.875" style="25" customWidth="1"/>
    <col min="3" max="3" width="27.00390625" style="25" customWidth="1"/>
    <col min="4" max="16384" width="9.375" style="25" customWidth="1"/>
  </cols>
  <sheetData>
    <row r="1" spans="1:3" s="60" customFormat="1" ht="15.75">
      <c r="A1" s="480" t="s">
        <v>647</v>
      </c>
      <c r="B1" s="480"/>
      <c r="C1" s="480"/>
    </row>
    <row r="2" spans="1:4" s="60" customFormat="1" ht="16.5" thickBot="1">
      <c r="A2" s="61"/>
      <c r="B2" s="61"/>
      <c r="C2" s="62" t="s">
        <v>447</v>
      </c>
      <c r="D2" s="63"/>
    </row>
    <row r="3" spans="1:3" s="60" customFormat="1" ht="48" thickBot="1">
      <c r="A3" s="101" t="s">
        <v>10</v>
      </c>
      <c r="B3" s="102" t="s">
        <v>180</v>
      </c>
      <c r="C3" s="103" t="s">
        <v>186</v>
      </c>
    </row>
    <row r="4" spans="1:3" s="60" customFormat="1" ht="16.5" thickBot="1">
      <c r="A4" s="104">
        <v>1</v>
      </c>
      <c r="B4" s="105">
        <v>2</v>
      </c>
      <c r="C4" s="106">
        <v>3</v>
      </c>
    </row>
    <row r="5" spans="1:3" s="60" customFormat="1" ht="15.75">
      <c r="A5" s="107" t="s">
        <v>12</v>
      </c>
      <c r="B5" s="108"/>
      <c r="C5" s="109"/>
    </row>
    <row r="6" spans="1:3" s="60" customFormat="1" ht="15.75">
      <c r="A6" s="110" t="s">
        <v>13</v>
      </c>
      <c r="B6" s="73"/>
      <c r="C6" s="111"/>
    </row>
    <row r="7" spans="1:3" s="60" customFormat="1" ht="16.5" thickBot="1">
      <c r="A7" s="112" t="s">
        <v>14</v>
      </c>
      <c r="B7" s="77"/>
      <c r="C7" s="113"/>
    </row>
    <row r="8" spans="1:3" s="83" customFormat="1" ht="32.25" thickBot="1">
      <c r="A8" s="114" t="s">
        <v>15</v>
      </c>
      <c r="B8" s="115" t="s">
        <v>181</v>
      </c>
      <c r="C8" s="11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(III.6.)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view="pageLayout" workbookViewId="0" topLeftCell="A1">
      <selection activeCell="A15" sqref="A15"/>
    </sheetView>
  </sheetViews>
  <sheetFormatPr defaultColWidth="9.00390625" defaultRowHeight="12.75"/>
  <cols>
    <col min="1" max="1" width="47.125" style="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5" customWidth="1"/>
    <col min="7" max="8" width="12.875" style="2" customWidth="1"/>
    <col min="9" max="9" width="13.875" style="2" customWidth="1"/>
    <col min="10" max="16384" width="9.375" style="2" customWidth="1"/>
  </cols>
  <sheetData>
    <row r="1" spans="1:6" s="117" customFormat="1" ht="25.5" customHeight="1">
      <c r="A1" s="491" t="s">
        <v>0</v>
      </c>
      <c r="B1" s="491"/>
      <c r="C1" s="491"/>
      <c r="D1" s="491"/>
      <c r="E1" s="491"/>
      <c r="F1" s="491"/>
    </row>
    <row r="2" spans="1:6" s="117" customFormat="1" ht="16.5" thickBot="1">
      <c r="A2" s="49"/>
      <c r="B2" s="48"/>
      <c r="C2" s="48"/>
      <c r="D2" s="48"/>
      <c r="E2" s="48"/>
      <c r="F2" s="118" t="s">
        <v>447</v>
      </c>
    </row>
    <row r="3" spans="1:6" s="35" customFormat="1" ht="63.75" thickBot="1">
      <c r="A3" s="50" t="s">
        <v>51</v>
      </c>
      <c r="B3" s="51" t="s">
        <v>52</v>
      </c>
      <c r="C3" s="51" t="s">
        <v>53</v>
      </c>
      <c r="D3" s="51" t="s">
        <v>650</v>
      </c>
      <c r="E3" s="51" t="s">
        <v>651</v>
      </c>
      <c r="F3" s="52" t="s">
        <v>652</v>
      </c>
    </row>
    <row r="4" spans="1:6" s="48" customFormat="1" ht="16.5" thickBot="1">
      <c r="A4" s="119">
        <v>1</v>
      </c>
      <c r="B4" s="120">
        <v>2</v>
      </c>
      <c r="C4" s="120">
        <v>3</v>
      </c>
      <c r="D4" s="120">
        <v>4</v>
      </c>
      <c r="E4" s="120">
        <v>5</v>
      </c>
      <c r="F4" s="121" t="s">
        <v>72</v>
      </c>
    </row>
    <row r="5" spans="1:6" s="117" customFormat="1" ht="63">
      <c r="A5" s="122" t="s">
        <v>648</v>
      </c>
      <c r="B5" s="123">
        <v>2775000</v>
      </c>
      <c r="C5" s="124" t="s">
        <v>649</v>
      </c>
      <c r="D5" s="123">
        <v>0</v>
      </c>
      <c r="E5" s="123">
        <v>2775000</v>
      </c>
      <c r="F5" s="125">
        <v>0</v>
      </c>
    </row>
    <row r="6" spans="1:6" s="117" customFormat="1" ht="45">
      <c r="A6" s="397" t="s">
        <v>660</v>
      </c>
      <c r="B6" s="123">
        <v>66782800</v>
      </c>
      <c r="C6" s="124" t="s">
        <v>649</v>
      </c>
      <c r="D6" s="123"/>
      <c r="E6" s="123">
        <v>66782800</v>
      </c>
      <c r="F6" s="125">
        <f aca="true" t="shared" si="0" ref="F6:F11">B6-D6-E6</f>
        <v>0</v>
      </c>
    </row>
    <row r="7" spans="1:6" s="117" customFormat="1" ht="33" customHeight="1">
      <c r="A7" s="122" t="s">
        <v>661</v>
      </c>
      <c r="B7" s="123">
        <v>999490</v>
      </c>
      <c r="C7" s="124" t="s">
        <v>649</v>
      </c>
      <c r="D7" s="123"/>
      <c r="E7" s="123">
        <v>999490</v>
      </c>
      <c r="F7" s="125">
        <f t="shared" si="0"/>
        <v>0</v>
      </c>
    </row>
    <row r="8" spans="1:6" s="117" customFormat="1" ht="31.5">
      <c r="A8" s="126" t="s">
        <v>662</v>
      </c>
      <c r="B8" s="123">
        <v>381000</v>
      </c>
      <c r="C8" s="124" t="s">
        <v>649</v>
      </c>
      <c r="D8" s="123"/>
      <c r="E8" s="123">
        <v>381000</v>
      </c>
      <c r="F8" s="125">
        <f t="shared" si="0"/>
        <v>0</v>
      </c>
    </row>
    <row r="9" spans="1:6" s="117" customFormat="1" ht="31.5">
      <c r="A9" s="122" t="s">
        <v>663</v>
      </c>
      <c r="B9" s="123">
        <v>285802</v>
      </c>
      <c r="C9" s="124" t="s">
        <v>649</v>
      </c>
      <c r="D9" s="123"/>
      <c r="E9" s="123">
        <v>285802</v>
      </c>
      <c r="F9" s="125">
        <f t="shared" si="0"/>
        <v>0</v>
      </c>
    </row>
    <row r="10" spans="1:6" s="117" customFormat="1" ht="15.75" customHeight="1">
      <c r="A10" s="122"/>
      <c r="B10" s="123"/>
      <c r="C10" s="124"/>
      <c r="D10" s="123"/>
      <c r="E10" s="123"/>
      <c r="F10" s="125">
        <f t="shared" si="0"/>
        <v>0</v>
      </c>
    </row>
    <row r="11" spans="1:6" s="117" customFormat="1" ht="15.75" customHeight="1" thickBot="1">
      <c r="A11" s="58"/>
      <c r="B11" s="127"/>
      <c r="C11" s="128"/>
      <c r="D11" s="127"/>
      <c r="E11" s="127"/>
      <c r="F11" s="129">
        <f t="shared" si="0"/>
        <v>0</v>
      </c>
    </row>
    <row r="12" spans="1:6" s="134" customFormat="1" ht="18" customHeight="1" thickBot="1">
      <c r="A12" s="130" t="s">
        <v>50</v>
      </c>
      <c r="B12" s="131">
        <f>SUM(B5:B11)</f>
        <v>71224092</v>
      </c>
      <c r="C12" s="132"/>
      <c r="D12" s="131">
        <f>SUM(D5:D11)</f>
        <v>0</v>
      </c>
      <c r="E12" s="131">
        <f>SUM(E5:E11)</f>
        <v>71224092</v>
      </c>
      <c r="F12" s="133">
        <f>SUM(F5:F11)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az 1/2018. (III.6.)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view="pageLayout" workbookViewId="0" topLeftCell="A1">
      <selection activeCell="C16" sqref="C16"/>
    </sheetView>
  </sheetViews>
  <sheetFormatPr defaultColWidth="9.00390625" defaultRowHeight="12.75"/>
  <cols>
    <col min="1" max="1" width="60.625" style="3" customWidth="1"/>
    <col min="2" max="2" width="16.50390625" style="2" bestFit="1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s="117" customFormat="1" ht="15.75">
      <c r="A1" s="491" t="s">
        <v>1</v>
      </c>
      <c r="B1" s="491"/>
      <c r="C1" s="491"/>
      <c r="D1" s="491"/>
      <c r="E1" s="491"/>
      <c r="F1" s="491"/>
    </row>
    <row r="2" spans="1:6" s="117" customFormat="1" ht="16.5" thickBot="1">
      <c r="A2" s="49"/>
      <c r="B2" s="48"/>
      <c r="C2" s="48"/>
      <c r="D2" s="48"/>
      <c r="E2" s="48"/>
      <c r="F2" s="118" t="s">
        <v>445</v>
      </c>
    </row>
    <row r="3" spans="1:6" s="35" customFormat="1" ht="63.75" thickBot="1">
      <c r="A3" s="50" t="s">
        <v>54</v>
      </c>
      <c r="B3" s="51" t="s">
        <v>52</v>
      </c>
      <c r="C3" s="51" t="s">
        <v>53</v>
      </c>
      <c r="D3" s="51" t="s">
        <v>654</v>
      </c>
      <c r="E3" s="51" t="s">
        <v>651</v>
      </c>
      <c r="F3" s="52" t="s">
        <v>655</v>
      </c>
    </row>
    <row r="4" spans="1:6" s="48" customFormat="1" ht="16.5" thickBot="1">
      <c r="A4" s="119">
        <v>1</v>
      </c>
      <c r="B4" s="120">
        <v>2</v>
      </c>
      <c r="C4" s="120">
        <v>3</v>
      </c>
      <c r="D4" s="120">
        <v>4</v>
      </c>
      <c r="E4" s="120">
        <v>5</v>
      </c>
      <c r="F4" s="121">
        <v>6</v>
      </c>
    </row>
    <row r="5" spans="1:6" s="117" customFormat="1" ht="31.5">
      <c r="A5" s="57" t="s">
        <v>653</v>
      </c>
      <c r="B5" s="123">
        <v>17837499</v>
      </c>
      <c r="C5" s="124" t="s">
        <v>649</v>
      </c>
      <c r="D5" s="123"/>
      <c r="E5" s="123">
        <v>17837499</v>
      </c>
      <c r="F5" s="125">
        <v>0</v>
      </c>
    </row>
    <row r="6" spans="1:6" s="117" customFormat="1" ht="31.5">
      <c r="A6" s="57" t="s">
        <v>657</v>
      </c>
      <c r="B6" s="123">
        <v>19080000</v>
      </c>
      <c r="C6" s="124" t="s">
        <v>649</v>
      </c>
      <c r="D6" s="123"/>
      <c r="E6" s="123">
        <v>19080000</v>
      </c>
      <c r="F6" s="125">
        <f>B6-D6-E6</f>
        <v>0</v>
      </c>
    </row>
    <row r="7" spans="1:6" s="117" customFormat="1" ht="15.75">
      <c r="A7" s="57" t="s">
        <v>658</v>
      </c>
      <c r="B7" s="123">
        <v>155008907</v>
      </c>
      <c r="C7" s="124" t="s">
        <v>649</v>
      </c>
      <c r="D7" s="123"/>
      <c r="E7" s="123">
        <v>155008907</v>
      </c>
      <c r="F7" s="125">
        <f>B7-D7-E7</f>
        <v>0</v>
      </c>
    </row>
    <row r="8" spans="1:6" s="117" customFormat="1" ht="26.25" thickBot="1">
      <c r="A8" s="398" t="s">
        <v>666</v>
      </c>
      <c r="B8" s="127">
        <v>116925883</v>
      </c>
      <c r="C8" s="128" t="s">
        <v>667</v>
      </c>
      <c r="D8" s="127">
        <v>74959833</v>
      </c>
      <c r="E8" s="127">
        <v>41966050</v>
      </c>
      <c r="F8" s="129">
        <f>B8-D8-E8</f>
        <v>0</v>
      </c>
    </row>
    <row r="9" spans="1:6" s="134" customFormat="1" ht="16.5" thickBot="1">
      <c r="A9" s="130" t="s">
        <v>50</v>
      </c>
      <c r="B9" s="131">
        <f>SUM(B5:B8)</f>
        <v>308852289</v>
      </c>
      <c r="C9" s="132"/>
      <c r="D9" s="131">
        <f>SUM(D5:D8)</f>
        <v>74959833</v>
      </c>
      <c r="E9" s="131">
        <f>SUM(E5:E8)</f>
        <v>233892456</v>
      </c>
      <c r="F9" s="133">
        <f>SUM(F5:F8)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7. melléklet az 1/2018. (III.6.)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3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8.625" style="4" customWidth="1"/>
    <col min="2" max="2" width="14.625" style="4" bestFit="1" customWidth="1"/>
    <col min="3" max="3" width="13.875" style="4" customWidth="1"/>
    <col min="4" max="4" width="12.00390625" style="4" customWidth="1"/>
    <col min="5" max="5" width="14.625" style="4" bestFit="1" customWidth="1"/>
    <col min="6" max="16384" width="9.375" style="4" customWidth="1"/>
  </cols>
  <sheetData>
    <row r="1" spans="1:5" ht="12.75">
      <c r="A1" s="27"/>
      <c r="B1" s="27"/>
      <c r="C1" s="27"/>
      <c r="D1" s="27"/>
      <c r="E1" s="27"/>
    </row>
    <row r="2" spans="1:5" s="135" customFormat="1" ht="15.75">
      <c r="A2" s="28" t="s">
        <v>121</v>
      </c>
      <c r="B2" s="495" t="s">
        <v>668</v>
      </c>
      <c r="C2" s="495"/>
      <c r="D2" s="495"/>
      <c r="E2" s="495"/>
    </row>
    <row r="3" spans="1:5" s="135" customFormat="1" ht="32.25" customHeight="1" thickBot="1">
      <c r="A3" s="496" t="s">
        <v>665</v>
      </c>
      <c r="B3" s="497"/>
      <c r="C3" s="497"/>
      <c r="D3" s="494" t="s">
        <v>448</v>
      </c>
      <c r="E3" s="494"/>
    </row>
    <row r="4" spans="1:5" s="135" customFormat="1" ht="15" customHeight="1" thickBot="1">
      <c r="A4" s="137" t="s">
        <v>114</v>
      </c>
      <c r="B4" s="138">
        <v>2018</v>
      </c>
      <c r="C4" s="138">
        <v>2019</v>
      </c>
      <c r="D4" s="138" t="s">
        <v>664</v>
      </c>
      <c r="E4" s="139" t="s">
        <v>42</v>
      </c>
    </row>
    <row r="5" spans="1:5" s="135" customFormat="1" ht="15.75">
      <c r="A5" s="140" t="s">
        <v>115</v>
      </c>
      <c r="B5" s="141"/>
      <c r="C5" s="141"/>
      <c r="D5" s="141"/>
      <c r="E5" s="142">
        <f aca="true" t="shared" si="0" ref="E5:E11">SUM(B5:D5)</f>
        <v>0</v>
      </c>
    </row>
    <row r="6" spans="1:5" s="135" customFormat="1" ht="15.75">
      <c r="A6" s="143" t="s">
        <v>127</v>
      </c>
      <c r="B6" s="144"/>
      <c r="C6" s="144"/>
      <c r="D6" s="144"/>
      <c r="E6" s="145">
        <f t="shared" si="0"/>
        <v>0</v>
      </c>
    </row>
    <row r="7" spans="1:5" s="135" customFormat="1" ht="15.75">
      <c r="A7" s="146" t="s">
        <v>116</v>
      </c>
      <c r="B7" s="147">
        <v>0</v>
      </c>
      <c r="C7" s="147"/>
      <c r="D7" s="147"/>
      <c r="E7" s="148">
        <f t="shared" si="0"/>
        <v>0</v>
      </c>
    </row>
    <row r="8" spans="1:5" s="135" customFormat="1" ht="15.75">
      <c r="A8" s="146" t="s">
        <v>129</v>
      </c>
      <c r="B8" s="147"/>
      <c r="C8" s="147"/>
      <c r="D8" s="147"/>
      <c r="E8" s="148">
        <f t="shared" si="0"/>
        <v>0</v>
      </c>
    </row>
    <row r="9" spans="1:5" s="135" customFormat="1" ht="15.75">
      <c r="A9" s="146" t="s">
        <v>117</v>
      </c>
      <c r="B9" s="147"/>
      <c r="C9" s="147"/>
      <c r="D9" s="147"/>
      <c r="E9" s="148">
        <f t="shared" si="0"/>
        <v>0</v>
      </c>
    </row>
    <row r="10" spans="1:5" s="135" customFormat="1" ht="15.75">
      <c r="A10" s="146" t="s">
        <v>118</v>
      </c>
      <c r="B10" s="147"/>
      <c r="C10" s="147"/>
      <c r="D10" s="147"/>
      <c r="E10" s="148">
        <f t="shared" si="0"/>
        <v>0</v>
      </c>
    </row>
    <row r="11" spans="1:5" s="135" customFormat="1" ht="16.5" thickBot="1">
      <c r="A11" s="149" t="s">
        <v>670</v>
      </c>
      <c r="B11" s="150">
        <v>47959999</v>
      </c>
      <c r="C11" s="150"/>
      <c r="D11" s="150"/>
      <c r="E11" s="148">
        <f t="shared" si="0"/>
        <v>47959999</v>
      </c>
    </row>
    <row r="12" spans="1:5" s="135" customFormat="1" ht="16.5" thickBot="1">
      <c r="A12" s="151" t="s">
        <v>120</v>
      </c>
      <c r="B12" s="152">
        <f>B5+SUM(B7:B11)</f>
        <v>47959999</v>
      </c>
      <c r="C12" s="152">
        <f>C5+SUM(C7:C11)</f>
        <v>0</v>
      </c>
      <c r="D12" s="152">
        <f>D5+SUM(D7:D11)</f>
        <v>0</v>
      </c>
      <c r="E12" s="153">
        <f>E5+SUM(E7:E11)</f>
        <v>47959999</v>
      </c>
    </row>
    <row r="13" spans="1:5" s="135" customFormat="1" ht="16.5" thickBot="1">
      <c r="A13" s="154"/>
      <c r="B13" s="154"/>
      <c r="C13" s="154"/>
      <c r="D13" s="154"/>
      <c r="E13" s="154"/>
    </row>
    <row r="14" spans="1:5" s="135" customFormat="1" ht="15" customHeight="1" thickBot="1">
      <c r="A14" s="137" t="s">
        <v>119</v>
      </c>
      <c r="B14" s="138">
        <v>2018</v>
      </c>
      <c r="C14" s="138">
        <v>2019</v>
      </c>
      <c r="D14" s="138" t="s">
        <v>664</v>
      </c>
      <c r="E14" s="139" t="s">
        <v>42</v>
      </c>
    </row>
    <row r="15" spans="1:5" s="135" customFormat="1" ht="15.75">
      <c r="A15" s="140" t="s">
        <v>123</v>
      </c>
      <c r="B15" s="141"/>
      <c r="C15" s="141"/>
      <c r="D15" s="141"/>
      <c r="E15" s="142">
        <f aca="true" t="shared" si="1" ref="E15:E21">SUM(B15:D15)</f>
        <v>0</v>
      </c>
    </row>
    <row r="16" spans="1:5" s="135" customFormat="1" ht="15.75">
      <c r="A16" s="155" t="s">
        <v>124</v>
      </c>
      <c r="B16" s="147">
        <v>41966050</v>
      </c>
      <c r="C16" s="147"/>
      <c r="D16" s="147"/>
      <c r="E16" s="148">
        <f t="shared" si="1"/>
        <v>41966050</v>
      </c>
    </row>
    <row r="17" spans="1:5" s="135" customFormat="1" ht="15.75">
      <c r="A17" s="146" t="s">
        <v>125</v>
      </c>
      <c r="B17" s="147">
        <v>5993949</v>
      </c>
      <c r="C17" s="147"/>
      <c r="D17" s="147"/>
      <c r="E17" s="148">
        <f t="shared" si="1"/>
        <v>5993949</v>
      </c>
    </row>
    <row r="18" spans="1:5" s="135" customFormat="1" ht="15.75">
      <c r="A18" s="146" t="s">
        <v>126</v>
      </c>
      <c r="B18" s="147"/>
      <c r="C18" s="147"/>
      <c r="D18" s="147"/>
      <c r="E18" s="148">
        <f t="shared" si="1"/>
        <v>0</v>
      </c>
    </row>
    <row r="19" spans="1:5" s="135" customFormat="1" ht="15.75">
      <c r="A19" s="156"/>
      <c r="B19" s="147"/>
      <c r="C19" s="147"/>
      <c r="D19" s="147"/>
      <c r="E19" s="148">
        <f t="shared" si="1"/>
        <v>0</v>
      </c>
    </row>
    <row r="20" spans="1:5" s="135" customFormat="1" ht="15.75">
      <c r="A20" s="156"/>
      <c r="B20" s="147"/>
      <c r="C20" s="147"/>
      <c r="D20" s="147"/>
      <c r="E20" s="148">
        <f t="shared" si="1"/>
        <v>0</v>
      </c>
    </row>
    <row r="21" spans="1:5" s="135" customFormat="1" ht="16.5" thickBot="1">
      <c r="A21" s="149"/>
      <c r="B21" s="150"/>
      <c r="C21" s="150"/>
      <c r="D21" s="150"/>
      <c r="E21" s="148">
        <f t="shared" si="1"/>
        <v>0</v>
      </c>
    </row>
    <row r="22" spans="1:5" s="135" customFormat="1" ht="16.5" thickBot="1">
      <c r="A22" s="151" t="s">
        <v>43</v>
      </c>
      <c r="B22" s="152">
        <f>SUM(B15:B21)</f>
        <v>47959999</v>
      </c>
      <c r="C22" s="152">
        <f>SUM(C15:C21)</f>
        <v>0</v>
      </c>
      <c r="D22" s="152">
        <f>SUM(D15:D21)</f>
        <v>0</v>
      </c>
      <c r="E22" s="153">
        <f>SUM(E15:E21)</f>
        <v>47959999</v>
      </c>
    </row>
    <row r="23" spans="1:5" s="135" customFormat="1" ht="15.75">
      <c r="A23" s="136"/>
      <c r="B23" s="136"/>
      <c r="C23" s="136"/>
      <c r="D23" s="136"/>
      <c r="E23" s="136"/>
    </row>
    <row r="24" spans="1:5" s="135" customFormat="1" ht="15.75">
      <c r="A24" s="28" t="s">
        <v>121</v>
      </c>
      <c r="B24" s="495" t="s">
        <v>669</v>
      </c>
      <c r="C24" s="495"/>
      <c r="D24" s="495"/>
      <c r="E24" s="495"/>
    </row>
    <row r="25" spans="1:5" s="135" customFormat="1" ht="33.75" customHeight="1" thickBot="1">
      <c r="A25" s="492" t="s">
        <v>659</v>
      </c>
      <c r="B25" s="493"/>
      <c r="C25" s="493"/>
      <c r="D25" s="494" t="s">
        <v>448</v>
      </c>
      <c r="E25" s="494"/>
    </row>
    <row r="26" spans="1:5" s="135" customFormat="1" ht="16.5" thickBot="1">
      <c r="A26" s="137" t="s">
        <v>114</v>
      </c>
      <c r="B26" s="138">
        <v>2018</v>
      </c>
      <c r="C26" s="138">
        <v>2019</v>
      </c>
      <c r="D26" s="138" t="s">
        <v>664</v>
      </c>
      <c r="E26" s="139" t="s">
        <v>42</v>
      </c>
    </row>
    <row r="27" spans="1:5" s="135" customFormat="1" ht="15.75">
      <c r="A27" s="140" t="s">
        <v>115</v>
      </c>
      <c r="B27" s="141"/>
      <c r="C27" s="141"/>
      <c r="D27" s="141"/>
      <c r="E27" s="142">
        <f aca="true" t="shared" si="2" ref="E27:E33">SUM(B27:D27)</f>
        <v>0</v>
      </c>
    </row>
    <row r="28" spans="1:5" s="135" customFormat="1" ht="15.75">
      <c r="A28" s="143" t="s">
        <v>127</v>
      </c>
      <c r="B28" s="144"/>
      <c r="C28" s="144"/>
      <c r="D28" s="144"/>
      <c r="E28" s="145">
        <f t="shared" si="2"/>
        <v>0</v>
      </c>
    </row>
    <row r="29" spans="1:5" s="135" customFormat="1" ht="15.75">
      <c r="A29" s="146" t="s">
        <v>116</v>
      </c>
      <c r="B29" s="147">
        <v>0</v>
      </c>
      <c r="C29" s="147"/>
      <c r="D29" s="147"/>
      <c r="E29" s="148">
        <f t="shared" si="2"/>
        <v>0</v>
      </c>
    </row>
    <row r="30" spans="1:5" s="135" customFormat="1" ht="15.75">
      <c r="A30" s="146" t="s">
        <v>129</v>
      </c>
      <c r="B30" s="147"/>
      <c r="C30" s="147"/>
      <c r="D30" s="147"/>
      <c r="E30" s="148">
        <f t="shared" si="2"/>
        <v>0</v>
      </c>
    </row>
    <row r="31" spans="1:5" s="135" customFormat="1" ht="15.75">
      <c r="A31" s="146" t="s">
        <v>117</v>
      </c>
      <c r="B31" s="147"/>
      <c r="C31" s="147"/>
      <c r="D31" s="147"/>
      <c r="E31" s="148">
        <f t="shared" si="2"/>
        <v>0</v>
      </c>
    </row>
    <row r="32" spans="1:5" s="135" customFormat="1" ht="15.75">
      <c r="A32" s="146" t="s">
        <v>118</v>
      </c>
      <c r="B32" s="147"/>
      <c r="C32" s="147"/>
      <c r="D32" s="147"/>
      <c r="E32" s="148">
        <f t="shared" si="2"/>
        <v>0</v>
      </c>
    </row>
    <row r="33" spans="1:5" s="135" customFormat="1" ht="16.5" thickBot="1">
      <c r="A33" s="149" t="s">
        <v>670</v>
      </c>
      <c r="B33" s="150">
        <v>68812800</v>
      </c>
      <c r="C33" s="150"/>
      <c r="D33" s="150"/>
      <c r="E33" s="148">
        <f t="shared" si="2"/>
        <v>68812800</v>
      </c>
    </row>
    <row r="34" spans="1:5" s="135" customFormat="1" ht="16.5" thickBot="1">
      <c r="A34" s="151" t="s">
        <v>120</v>
      </c>
      <c r="B34" s="152">
        <f>B27+SUM(B29:B33)</f>
        <v>68812800</v>
      </c>
      <c r="C34" s="152">
        <f>C27+SUM(C29:C33)</f>
        <v>0</v>
      </c>
      <c r="D34" s="152">
        <f>D27+SUM(D29:D33)</f>
        <v>0</v>
      </c>
      <c r="E34" s="153">
        <f>E27+SUM(E29:E33)</f>
        <v>68812800</v>
      </c>
    </row>
    <row r="35" spans="1:5" s="135" customFormat="1" ht="16.5" thickBot="1">
      <c r="A35" s="154"/>
      <c r="B35" s="154"/>
      <c r="C35" s="154"/>
      <c r="D35" s="154"/>
      <c r="E35" s="154"/>
    </row>
    <row r="36" spans="1:5" s="135" customFormat="1" ht="16.5" thickBot="1">
      <c r="A36" s="137" t="s">
        <v>119</v>
      </c>
      <c r="B36" s="138">
        <v>2018</v>
      </c>
      <c r="C36" s="138">
        <v>2019</v>
      </c>
      <c r="D36" s="138" t="s">
        <v>664</v>
      </c>
      <c r="E36" s="139" t="s">
        <v>42</v>
      </c>
    </row>
    <row r="37" spans="1:5" s="135" customFormat="1" ht="15.75">
      <c r="A37" s="140" t="s">
        <v>123</v>
      </c>
      <c r="B37" s="141"/>
      <c r="C37" s="141"/>
      <c r="D37" s="141"/>
      <c r="E37" s="142">
        <f>SUM(B37:D37)</f>
        <v>0</v>
      </c>
    </row>
    <row r="38" spans="1:5" s="135" customFormat="1" ht="15.75">
      <c r="A38" s="155" t="s">
        <v>124</v>
      </c>
      <c r="B38" s="147">
        <v>63037800</v>
      </c>
      <c r="C38" s="147"/>
      <c r="D38" s="147"/>
      <c r="E38" s="148">
        <f>SUM(B38:D38)</f>
        <v>63037800</v>
      </c>
    </row>
    <row r="39" spans="1:5" s="135" customFormat="1" ht="15.75">
      <c r="A39" s="146" t="s">
        <v>125</v>
      </c>
      <c r="B39" s="147">
        <v>5775000</v>
      </c>
      <c r="C39" s="147"/>
      <c r="D39" s="147"/>
      <c r="E39" s="148">
        <f>SUM(B39:D39)</f>
        <v>5775000</v>
      </c>
    </row>
    <row r="40" spans="1:5" s="135" customFormat="1" ht="15.75">
      <c r="A40" s="146" t="s">
        <v>126</v>
      </c>
      <c r="B40" s="147"/>
      <c r="C40" s="147"/>
      <c r="D40" s="147"/>
      <c r="E40" s="148">
        <f>SUM(B40:D40)</f>
        <v>0</v>
      </c>
    </row>
    <row r="41" spans="1:5" s="135" customFormat="1" ht="16.5" thickBot="1">
      <c r="A41" s="149"/>
      <c r="B41" s="150"/>
      <c r="C41" s="150"/>
      <c r="D41" s="150"/>
      <c r="E41" s="148">
        <f>SUM(B41:D41)</f>
        <v>0</v>
      </c>
    </row>
    <row r="42" spans="1:5" s="135" customFormat="1" ht="16.5" thickBot="1">
      <c r="A42" s="151" t="s">
        <v>43</v>
      </c>
      <c r="B42" s="152">
        <f>SUM(B37:B41)</f>
        <v>68812800</v>
      </c>
      <c r="C42" s="152">
        <f>SUM(C37:C41)</f>
        <v>0</v>
      </c>
      <c r="D42" s="152">
        <f>SUM(D37:D41)</f>
        <v>0</v>
      </c>
      <c r="E42" s="153">
        <f>SUM(E37:E41)</f>
        <v>68812800</v>
      </c>
    </row>
    <row r="43" spans="1:5" s="135" customFormat="1" ht="15.75">
      <c r="A43" s="28" t="s">
        <v>121</v>
      </c>
      <c r="B43" s="495" t="s">
        <v>671</v>
      </c>
      <c r="C43" s="495"/>
      <c r="D43" s="495"/>
      <c r="E43" s="495"/>
    </row>
    <row r="44" spans="1:5" s="135" customFormat="1" ht="28.5" customHeight="1" thickBot="1">
      <c r="A44" s="492" t="s">
        <v>656</v>
      </c>
      <c r="B44" s="493"/>
      <c r="C44" s="493"/>
      <c r="D44" s="494" t="s">
        <v>448</v>
      </c>
      <c r="E44" s="494"/>
    </row>
    <row r="45" spans="1:5" s="135" customFormat="1" ht="16.5" thickBot="1">
      <c r="A45" s="137" t="s">
        <v>114</v>
      </c>
      <c r="B45" s="138">
        <v>2018</v>
      </c>
      <c r="C45" s="138">
        <v>2019</v>
      </c>
      <c r="D45" s="138" t="s">
        <v>664</v>
      </c>
      <c r="E45" s="139" t="s">
        <v>42</v>
      </c>
    </row>
    <row r="46" spans="1:8" s="135" customFormat="1" ht="15.75">
      <c r="A46" s="140" t="s">
        <v>115</v>
      </c>
      <c r="B46" s="141"/>
      <c r="C46" s="141"/>
      <c r="D46" s="141"/>
      <c r="E46" s="142">
        <f aca="true" t="shared" si="3" ref="E46:E52">SUM(B46:D46)</f>
        <v>0</v>
      </c>
      <c r="H46" s="157"/>
    </row>
    <row r="47" spans="1:5" s="135" customFormat="1" ht="15.75">
      <c r="A47" s="143" t="s">
        <v>127</v>
      </c>
      <c r="B47" s="144"/>
      <c r="C47" s="144"/>
      <c r="D47" s="144"/>
      <c r="E47" s="145">
        <f t="shared" si="3"/>
        <v>0</v>
      </c>
    </row>
    <row r="48" spans="1:5" s="135" customFormat="1" ht="15.75">
      <c r="A48" s="146" t="s">
        <v>116</v>
      </c>
      <c r="B48" s="147">
        <v>20000000</v>
      </c>
      <c r="C48" s="147"/>
      <c r="D48" s="147"/>
      <c r="E48" s="148">
        <f t="shared" si="3"/>
        <v>20000000</v>
      </c>
    </row>
    <row r="49" spans="1:5" s="135" customFormat="1" ht="15.75">
      <c r="A49" s="146" t="s">
        <v>129</v>
      </c>
      <c r="B49" s="147"/>
      <c r="C49" s="147"/>
      <c r="D49" s="147"/>
      <c r="E49" s="148">
        <f t="shared" si="3"/>
        <v>0</v>
      </c>
    </row>
    <row r="50" spans="1:5" ht="15.75">
      <c r="A50" s="146" t="s">
        <v>117</v>
      </c>
      <c r="B50" s="147"/>
      <c r="C50" s="147"/>
      <c r="D50" s="147"/>
      <c r="E50" s="148">
        <f t="shared" si="3"/>
        <v>0</v>
      </c>
    </row>
    <row r="51" spans="1:5" ht="15.75">
      <c r="A51" s="146" t="s">
        <v>118</v>
      </c>
      <c r="B51" s="147"/>
      <c r="C51" s="147"/>
      <c r="D51" s="147"/>
      <c r="E51" s="148">
        <f t="shared" si="3"/>
        <v>0</v>
      </c>
    </row>
    <row r="52" spans="1:5" ht="16.5" thickBot="1">
      <c r="A52" s="149" t="s">
        <v>670</v>
      </c>
      <c r="B52" s="150">
        <v>0</v>
      </c>
      <c r="C52" s="150"/>
      <c r="D52" s="150"/>
      <c r="E52" s="148">
        <f t="shared" si="3"/>
        <v>0</v>
      </c>
    </row>
    <row r="53" spans="1:5" ht="16.5" thickBot="1">
      <c r="A53" s="151" t="s">
        <v>120</v>
      </c>
      <c r="B53" s="152">
        <f>B46+SUM(B48:B52)</f>
        <v>20000000</v>
      </c>
      <c r="C53" s="152">
        <f>C46+SUM(C48:C52)</f>
        <v>0</v>
      </c>
      <c r="D53" s="152">
        <f>D46+SUM(D48:D52)</f>
        <v>0</v>
      </c>
      <c r="E53" s="153">
        <f>E46+SUM(E48:E52)</f>
        <v>20000000</v>
      </c>
    </row>
    <row r="54" spans="1:5" ht="16.5" thickBot="1">
      <c r="A54" s="154"/>
      <c r="B54" s="154"/>
      <c r="C54" s="154"/>
      <c r="D54" s="154"/>
      <c r="E54" s="154"/>
    </row>
    <row r="55" spans="1:5" ht="16.5" thickBot="1">
      <c r="A55" s="137" t="s">
        <v>119</v>
      </c>
      <c r="B55" s="138">
        <v>2018</v>
      </c>
      <c r="C55" s="138">
        <v>2019</v>
      </c>
      <c r="D55" s="138" t="s">
        <v>664</v>
      </c>
      <c r="E55" s="139" t="s">
        <v>42</v>
      </c>
    </row>
    <row r="56" spans="1:5" ht="15.75">
      <c r="A56" s="140" t="s">
        <v>123</v>
      </c>
      <c r="B56" s="141"/>
      <c r="C56" s="141"/>
      <c r="D56" s="141"/>
      <c r="E56" s="142">
        <f>SUM(B56:D56)</f>
        <v>0</v>
      </c>
    </row>
    <row r="57" spans="1:5" ht="15.75">
      <c r="A57" s="155" t="s">
        <v>124</v>
      </c>
      <c r="B57" s="147">
        <v>19080000</v>
      </c>
      <c r="C57" s="147"/>
      <c r="D57" s="147"/>
      <c r="E57" s="148">
        <f>SUM(B57:D57)</f>
        <v>19080000</v>
      </c>
    </row>
    <row r="58" spans="1:5" ht="15.75">
      <c r="A58" s="146" t="s">
        <v>125</v>
      </c>
      <c r="B58" s="147">
        <v>920000</v>
      </c>
      <c r="C58" s="147"/>
      <c r="D58" s="147"/>
      <c r="E58" s="148">
        <f>SUM(B58:D58)</f>
        <v>920000</v>
      </c>
    </row>
    <row r="59" spans="1:5" ht="15.75">
      <c r="A59" s="146" t="s">
        <v>126</v>
      </c>
      <c r="B59" s="147"/>
      <c r="C59" s="147"/>
      <c r="D59" s="147"/>
      <c r="E59" s="148">
        <f>SUM(B59:D59)</f>
        <v>0</v>
      </c>
    </row>
    <row r="60" spans="1:5" ht="16.5" thickBot="1">
      <c r="A60" s="149"/>
      <c r="B60" s="150"/>
      <c r="C60" s="150"/>
      <c r="D60" s="150"/>
      <c r="E60" s="148">
        <f>SUM(B60:D60)</f>
        <v>0</v>
      </c>
    </row>
    <row r="61" spans="1:5" ht="16.5" thickBot="1">
      <c r="A61" s="151" t="s">
        <v>43</v>
      </c>
      <c r="B61" s="152">
        <f>SUM(B56:B60)</f>
        <v>20000000</v>
      </c>
      <c r="C61" s="152">
        <f>SUM(C56:C60)</f>
        <v>0</v>
      </c>
      <c r="D61" s="152">
        <f>SUM(D56:D60)</f>
        <v>0</v>
      </c>
      <c r="E61" s="153">
        <f>SUM(E56:E60)</f>
        <v>20000000</v>
      </c>
    </row>
    <row r="62" spans="1:5" ht="15.75">
      <c r="A62" s="297"/>
      <c r="B62" s="295"/>
      <c r="C62" s="295"/>
      <c r="D62" s="295"/>
      <c r="E62" s="295"/>
    </row>
    <row r="63" spans="1:5" ht="15.75">
      <c r="A63" s="28" t="s">
        <v>121</v>
      </c>
      <c r="B63" s="495" t="s">
        <v>672</v>
      </c>
      <c r="C63" s="495"/>
      <c r="D63" s="495"/>
      <c r="E63" s="495"/>
    </row>
    <row r="64" spans="1:5" ht="29.25" customHeight="1" thickBot="1">
      <c r="A64" s="492" t="s">
        <v>673</v>
      </c>
      <c r="B64" s="493"/>
      <c r="C64" s="493"/>
      <c r="D64" s="494" t="s">
        <v>448</v>
      </c>
      <c r="E64" s="494"/>
    </row>
    <row r="65" spans="1:5" ht="16.5" thickBot="1">
      <c r="A65" s="137" t="s">
        <v>114</v>
      </c>
      <c r="B65" s="138">
        <v>2018</v>
      </c>
      <c r="C65" s="138">
        <v>2019</v>
      </c>
      <c r="D65" s="138" t="s">
        <v>664</v>
      </c>
      <c r="E65" s="139" t="s">
        <v>42</v>
      </c>
    </row>
    <row r="66" spans="1:5" ht="15.75">
      <c r="A66" s="140" t="s">
        <v>115</v>
      </c>
      <c r="B66" s="141"/>
      <c r="C66" s="141"/>
      <c r="D66" s="141"/>
      <c r="E66" s="142">
        <f aca="true" t="shared" si="4" ref="E66:E72">SUM(B66:D66)</f>
        <v>0</v>
      </c>
    </row>
    <row r="67" spans="1:5" ht="15.75">
      <c r="A67" s="143" t="s">
        <v>127</v>
      </c>
      <c r="B67" s="144"/>
      <c r="C67" s="144"/>
      <c r="D67" s="144"/>
      <c r="E67" s="145">
        <f t="shared" si="4"/>
        <v>0</v>
      </c>
    </row>
    <row r="68" spans="1:5" ht="15.75">
      <c r="A68" s="146" t="s">
        <v>116</v>
      </c>
      <c r="B68" s="147"/>
      <c r="C68" s="147"/>
      <c r="D68" s="147"/>
      <c r="E68" s="148">
        <f t="shared" si="4"/>
        <v>0</v>
      </c>
    </row>
    <row r="69" spans="1:5" ht="15.75">
      <c r="A69" s="146" t="s">
        <v>129</v>
      </c>
      <c r="B69" s="147"/>
      <c r="C69" s="147"/>
      <c r="D69" s="147"/>
      <c r="E69" s="148">
        <f t="shared" si="4"/>
        <v>0</v>
      </c>
    </row>
    <row r="70" spans="1:5" ht="15.75">
      <c r="A70" s="146" t="s">
        <v>117</v>
      </c>
      <c r="B70" s="147"/>
      <c r="C70" s="147"/>
      <c r="D70" s="147"/>
      <c r="E70" s="148">
        <f t="shared" si="4"/>
        <v>0</v>
      </c>
    </row>
    <row r="71" spans="1:5" ht="15.75">
      <c r="A71" s="146" t="s">
        <v>118</v>
      </c>
      <c r="B71" s="147"/>
      <c r="C71" s="147"/>
      <c r="D71" s="147"/>
      <c r="E71" s="148">
        <f t="shared" si="4"/>
        <v>0</v>
      </c>
    </row>
    <row r="72" spans="1:5" ht="16.5" thickBot="1">
      <c r="A72" s="149" t="s">
        <v>670</v>
      </c>
      <c r="B72" s="150">
        <v>851344</v>
      </c>
      <c r="C72" s="150"/>
      <c r="D72" s="150"/>
      <c r="E72" s="148">
        <f t="shared" si="4"/>
        <v>851344</v>
      </c>
    </row>
    <row r="73" spans="1:5" ht="16.5" thickBot="1">
      <c r="A73" s="151" t="s">
        <v>120</v>
      </c>
      <c r="B73" s="152">
        <f>B66+SUM(B68:B72)</f>
        <v>851344</v>
      </c>
      <c r="C73" s="152">
        <f>C66+SUM(C68:C72)</f>
        <v>0</v>
      </c>
      <c r="D73" s="152">
        <f>D66+SUM(D68:D72)</f>
        <v>0</v>
      </c>
      <c r="E73" s="153">
        <f>E66+SUM(E68:E72)</f>
        <v>851344</v>
      </c>
    </row>
    <row r="74" spans="1:5" ht="16.5" thickBot="1">
      <c r="A74" s="154"/>
      <c r="B74" s="154"/>
      <c r="C74" s="154"/>
      <c r="D74" s="154"/>
      <c r="E74" s="154"/>
    </row>
    <row r="75" spans="1:5" ht="16.5" thickBot="1">
      <c r="A75" s="137" t="s">
        <v>119</v>
      </c>
      <c r="B75" s="138">
        <v>2018</v>
      </c>
      <c r="C75" s="138">
        <v>2019</v>
      </c>
      <c r="D75" s="138" t="s">
        <v>664</v>
      </c>
      <c r="E75" s="139" t="s">
        <v>42</v>
      </c>
    </row>
    <row r="76" spans="1:5" ht="15.75">
      <c r="A76" s="140" t="s">
        <v>123</v>
      </c>
      <c r="B76" s="141"/>
      <c r="C76" s="141"/>
      <c r="D76" s="141"/>
      <c r="E76" s="142">
        <f>SUM(B76:D76)</f>
        <v>0</v>
      </c>
    </row>
    <row r="77" spans="1:5" ht="15.75">
      <c r="A77" s="155" t="s">
        <v>124</v>
      </c>
      <c r="B77" s="147"/>
      <c r="C77" s="147"/>
      <c r="D77" s="147"/>
      <c r="E77" s="148">
        <f>SUM(B77:D77)</f>
        <v>0</v>
      </c>
    </row>
    <row r="78" spans="1:5" ht="15.75">
      <c r="A78" s="146" t="s">
        <v>125</v>
      </c>
      <c r="B78" s="147">
        <v>851344</v>
      </c>
      <c r="C78" s="147"/>
      <c r="D78" s="147"/>
      <c r="E78" s="148">
        <f>SUM(B78:D78)</f>
        <v>851344</v>
      </c>
    </row>
    <row r="79" spans="1:5" ht="15.75">
      <c r="A79" s="146" t="s">
        <v>126</v>
      </c>
      <c r="B79" s="147"/>
      <c r="C79" s="147"/>
      <c r="D79" s="147"/>
      <c r="E79" s="148">
        <f>SUM(B79:D79)</f>
        <v>0</v>
      </c>
    </row>
    <row r="80" spans="1:5" ht="16.5" thickBot="1">
      <c r="A80" s="149"/>
      <c r="B80" s="150"/>
      <c r="C80" s="150"/>
      <c r="D80" s="150"/>
      <c r="E80" s="148">
        <f>SUM(B80:D80)</f>
        <v>0</v>
      </c>
    </row>
    <row r="81" spans="1:5" ht="16.5" thickBot="1">
      <c r="A81" s="151" t="s">
        <v>43</v>
      </c>
      <c r="B81" s="152">
        <f>SUM(B76:B80)</f>
        <v>851344</v>
      </c>
      <c r="C81" s="152">
        <f>SUM(C76:C80)</f>
        <v>0</v>
      </c>
      <c r="D81" s="152">
        <f>SUM(D76:D80)</f>
        <v>0</v>
      </c>
      <c r="E81" s="153">
        <f>SUM(E76:E80)</f>
        <v>851344</v>
      </c>
    </row>
    <row r="82" spans="1:5" ht="15.75">
      <c r="A82" s="297"/>
      <c r="B82" s="295"/>
      <c r="C82" s="295"/>
      <c r="D82" s="295"/>
      <c r="E82" s="295"/>
    </row>
    <row r="83" spans="1:5" ht="15.75">
      <c r="A83" s="297"/>
      <c r="B83" s="295"/>
      <c r="C83" s="295"/>
      <c r="D83" s="295"/>
      <c r="E83" s="295"/>
    </row>
    <row r="84" spans="1:5" ht="15.75">
      <c r="A84" s="296"/>
      <c r="B84" s="294"/>
      <c r="C84" s="294"/>
      <c r="D84" s="294"/>
      <c r="E84" s="295"/>
    </row>
    <row r="85" spans="1:5" ht="15.75">
      <c r="A85" s="28" t="s">
        <v>121</v>
      </c>
      <c r="B85" s="495" t="s">
        <v>674</v>
      </c>
      <c r="C85" s="495"/>
      <c r="D85" s="495"/>
      <c r="E85" s="495"/>
    </row>
    <row r="86" spans="1:5" ht="28.5" customHeight="1" thickBot="1">
      <c r="A86" s="492" t="s">
        <v>675</v>
      </c>
      <c r="B86" s="493"/>
      <c r="C86" s="493"/>
      <c r="D86" s="494" t="s">
        <v>448</v>
      </c>
      <c r="E86" s="494"/>
    </row>
    <row r="87" spans="1:5" ht="16.5" thickBot="1">
      <c r="A87" s="137" t="s">
        <v>114</v>
      </c>
      <c r="B87" s="138">
        <v>2018</v>
      </c>
      <c r="C87" s="138">
        <v>2019</v>
      </c>
      <c r="D87" s="138" t="s">
        <v>664</v>
      </c>
      <c r="E87" s="139" t="s">
        <v>42</v>
      </c>
    </row>
    <row r="88" spans="1:5" ht="15.75">
      <c r="A88" s="140" t="s">
        <v>115</v>
      </c>
      <c r="B88" s="141"/>
      <c r="C88" s="141"/>
      <c r="D88" s="141"/>
      <c r="E88" s="142">
        <f aca="true" t="shared" si="5" ref="E88:E94">SUM(B88:D88)</f>
        <v>0</v>
      </c>
    </row>
    <row r="89" spans="1:5" ht="15.75">
      <c r="A89" s="143" t="s">
        <v>127</v>
      </c>
      <c r="B89" s="144"/>
      <c r="C89" s="144"/>
      <c r="D89" s="144"/>
      <c r="E89" s="145">
        <f t="shared" si="5"/>
        <v>0</v>
      </c>
    </row>
    <row r="90" spans="1:5" ht="15.75">
      <c r="A90" s="146" t="s">
        <v>116</v>
      </c>
      <c r="B90" s="147">
        <v>155008907</v>
      </c>
      <c r="C90" s="147"/>
      <c r="D90" s="147"/>
      <c r="E90" s="148">
        <f t="shared" si="5"/>
        <v>155008907</v>
      </c>
    </row>
    <row r="91" spans="1:5" ht="15.75">
      <c r="A91" s="146" t="s">
        <v>129</v>
      </c>
      <c r="B91" s="147"/>
      <c r="C91" s="147"/>
      <c r="D91" s="147"/>
      <c r="E91" s="148">
        <f t="shared" si="5"/>
        <v>0</v>
      </c>
    </row>
    <row r="92" spans="1:5" ht="15.75">
      <c r="A92" s="146" t="s">
        <v>117</v>
      </c>
      <c r="B92" s="147"/>
      <c r="C92" s="147"/>
      <c r="D92" s="147"/>
      <c r="E92" s="148">
        <f t="shared" si="5"/>
        <v>0</v>
      </c>
    </row>
    <row r="93" spans="1:5" ht="15.75">
      <c r="A93" s="146" t="s">
        <v>118</v>
      </c>
      <c r="B93" s="147"/>
      <c r="C93" s="147"/>
      <c r="D93" s="147"/>
      <c r="E93" s="148">
        <f t="shared" si="5"/>
        <v>0</v>
      </c>
    </row>
    <row r="94" spans="1:5" ht="16.5" thickBot="1">
      <c r="A94" s="149" t="s">
        <v>670</v>
      </c>
      <c r="B94" s="150">
        <v>0</v>
      </c>
      <c r="C94" s="150"/>
      <c r="D94" s="150"/>
      <c r="E94" s="148">
        <f t="shared" si="5"/>
        <v>0</v>
      </c>
    </row>
    <row r="95" spans="1:5" ht="16.5" thickBot="1">
      <c r="A95" s="151" t="s">
        <v>120</v>
      </c>
      <c r="B95" s="152">
        <f>B88+SUM(B90:B94)</f>
        <v>155008907</v>
      </c>
      <c r="C95" s="152">
        <f>C88+SUM(C90:C94)</f>
        <v>0</v>
      </c>
      <c r="D95" s="152">
        <f>D88+SUM(D90:D94)</f>
        <v>0</v>
      </c>
      <c r="E95" s="153">
        <f>E88+SUM(E90:E94)</f>
        <v>155008907</v>
      </c>
    </row>
    <row r="96" spans="1:5" ht="16.5" thickBot="1">
      <c r="A96" s="154"/>
      <c r="B96" s="154"/>
      <c r="C96" s="154"/>
      <c r="D96" s="154"/>
      <c r="E96" s="154"/>
    </row>
    <row r="97" spans="1:5" ht="16.5" thickBot="1">
      <c r="A97" s="137" t="s">
        <v>119</v>
      </c>
      <c r="B97" s="138">
        <v>2018</v>
      </c>
      <c r="C97" s="138">
        <v>2019</v>
      </c>
      <c r="D97" s="138" t="s">
        <v>664</v>
      </c>
      <c r="E97" s="139" t="s">
        <v>42</v>
      </c>
    </row>
    <row r="98" spans="1:5" ht="15.75">
      <c r="A98" s="140" t="s">
        <v>123</v>
      </c>
      <c r="B98" s="141"/>
      <c r="C98" s="141"/>
      <c r="D98" s="141"/>
      <c r="E98" s="142">
        <f>SUM(B98:D98)</f>
        <v>0</v>
      </c>
    </row>
    <row r="99" spans="1:5" ht="15.75">
      <c r="A99" s="155" t="s">
        <v>124</v>
      </c>
      <c r="B99" s="147">
        <v>155008907</v>
      </c>
      <c r="C99" s="147"/>
      <c r="D99" s="147"/>
      <c r="E99" s="148">
        <f>SUM(B99:D99)</f>
        <v>155008907</v>
      </c>
    </row>
    <row r="100" spans="1:5" ht="15.75">
      <c r="A100" s="146" t="s">
        <v>125</v>
      </c>
      <c r="B100" s="147">
        <v>0</v>
      </c>
      <c r="C100" s="147"/>
      <c r="D100" s="147"/>
      <c r="E100" s="148">
        <f>SUM(B100:D100)</f>
        <v>0</v>
      </c>
    </row>
    <row r="101" spans="1:5" ht="15.75">
      <c r="A101" s="146" t="s">
        <v>126</v>
      </c>
      <c r="B101" s="147"/>
      <c r="C101" s="147"/>
      <c r="D101" s="147"/>
      <c r="E101" s="148">
        <f>SUM(B101:D101)</f>
        <v>0</v>
      </c>
    </row>
    <row r="102" spans="1:5" ht="16.5" thickBot="1">
      <c r="A102" s="149"/>
      <c r="B102" s="150"/>
      <c r="C102" s="150"/>
      <c r="D102" s="150"/>
      <c r="E102" s="148">
        <f>SUM(B102:D102)</f>
        <v>0</v>
      </c>
    </row>
    <row r="103" spans="1:5" ht="16.5" thickBot="1">
      <c r="A103" s="151" t="s">
        <v>43</v>
      </c>
      <c r="B103" s="152">
        <f>SUM(B98:B102)</f>
        <v>155008907</v>
      </c>
      <c r="C103" s="152">
        <f>SUM(C98:C102)</f>
        <v>0</v>
      </c>
      <c r="D103" s="152">
        <f>SUM(D98:D102)</f>
        <v>0</v>
      </c>
      <c r="E103" s="153">
        <f>SUM(E98:E102)</f>
        <v>155008907</v>
      </c>
    </row>
  </sheetData>
  <sheetProtection/>
  <mergeCells count="15">
    <mergeCell ref="B2:E2"/>
    <mergeCell ref="B63:E63"/>
    <mergeCell ref="D3:E3"/>
    <mergeCell ref="A3:C3"/>
    <mergeCell ref="A25:C25"/>
    <mergeCell ref="B43:E43"/>
    <mergeCell ref="A44:C44"/>
    <mergeCell ref="D44:E44"/>
    <mergeCell ref="B24:E24"/>
    <mergeCell ref="A64:C64"/>
    <mergeCell ref="D64:E64"/>
    <mergeCell ref="B85:E85"/>
    <mergeCell ref="A86:C86"/>
    <mergeCell ref="D86:E86"/>
    <mergeCell ref="D25:E25"/>
  </mergeCells>
  <conditionalFormatting sqref="E15:E21 E84 E5:E12 B12:D12 B22:E22 E37:E41">
    <cfRule type="cellIs" priority="8" dxfId="10" operator="equal" stopIfTrue="1">
      <formula>0</formula>
    </cfRule>
  </conditionalFormatting>
  <conditionalFormatting sqref="E27:E34 B34:D34 B42:E42">
    <cfRule type="cellIs" priority="7" dxfId="10" operator="equal" stopIfTrue="1">
      <formula>0</formula>
    </cfRule>
  </conditionalFormatting>
  <conditionalFormatting sqref="E56:E60">
    <cfRule type="cellIs" priority="6" dxfId="10" operator="equal" stopIfTrue="1">
      <formula>0</formula>
    </cfRule>
  </conditionalFormatting>
  <conditionalFormatting sqref="E46:E53 B53:D53 B61:E62">
    <cfRule type="cellIs" priority="5" dxfId="10" operator="equal" stopIfTrue="1">
      <formula>0</formula>
    </cfRule>
  </conditionalFormatting>
  <conditionalFormatting sqref="E76:E80">
    <cfRule type="cellIs" priority="4" dxfId="10" operator="equal" stopIfTrue="1">
      <formula>0</formula>
    </cfRule>
  </conditionalFormatting>
  <conditionalFormatting sqref="E66:E73 B73:D73 B81:E83">
    <cfRule type="cellIs" priority="3" dxfId="10" operator="equal" stopIfTrue="1">
      <formula>0</formula>
    </cfRule>
  </conditionalFormatting>
  <conditionalFormatting sqref="E98:E102">
    <cfRule type="cellIs" priority="2" dxfId="10" operator="equal" stopIfTrue="1">
      <formula>0</formula>
    </cfRule>
  </conditionalFormatting>
  <conditionalFormatting sqref="E88:E95 B95:D95 B103:E103">
    <cfRule type="cellIs" priority="1" dxfId="1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(III.6.)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workbookViewId="0" topLeftCell="A1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0.375" style="31" customWidth="1"/>
    <col min="4" max="4" width="20.375" style="32" customWidth="1"/>
    <col min="5" max="16384" width="9.375" style="32" customWidth="1"/>
  </cols>
  <sheetData>
    <row r="1" spans="1:8" s="37" customFormat="1" ht="18" customHeight="1">
      <c r="A1" s="402" t="s">
        <v>625</v>
      </c>
      <c r="B1" s="402"/>
      <c r="C1" s="402"/>
      <c r="D1" s="402"/>
      <c r="E1" s="402"/>
      <c r="F1" s="402"/>
      <c r="G1" s="402"/>
      <c r="H1" s="402"/>
    </row>
    <row r="2" spans="1:3" s="37" customFormat="1" ht="18" customHeight="1">
      <c r="A2" s="364"/>
      <c r="B2" s="498" t="s">
        <v>630</v>
      </c>
      <c r="C2" s="498"/>
    </row>
    <row r="3" spans="1:3" s="43" customFormat="1" ht="18" customHeight="1">
      <c r="A3" s="471" t="s">
        <v>9</v>
      </c>
      <c r="B3" s="471"/>
      <c r="C3" s="471"/>
    </row>
    <row r="4" spans="1:3" s="43" customFormat="1" ht="18" customHeight="1" thickBot="1">
      <c r="A4" s="472" t="s">
        <v>133</v>
      </c>
      <c r="B4" s="472"/>
      <c r="C4" s="38" t="s">
        <v>443</v>
      </c>
    </row>
    <row r="5" spans="1:4" s="43" customFormat="1" ht="57" thickBot="1">
      <c r="A5" s="39" t="s">
        <v>56</v>
      </c>
      <c r="B5" s="387" t="s">
        <v>11</v>
      </c>
      <c r="C5" s="40" t="s">
        <v>397</v>
      </c>
      <c r="D5" s="40" t="s">
        <v>709</v>
      </c>
    </row>
    <row r="6" spans="1:4" s="43" customFormat="1" ht="19.5" thickBot="1">
      <c r="A6" s="41">
        <v>1</v>
      </c>
      <c r="B6" s="388">
        <v>2</v>
      </c>
      <c r="C6" s="42">
        <v>3</v>
      </c>
      <c r="D6" s="42">
        <v>3</v>
      </c>
    </row>
    <row r="7" spans="1:4" s="43" customFormat="1" ht="19.5" thickBot="1">
      <c r="A7" s="222" t="s">
        <v>12</v>
      </c>
      <c r="B7" s="368" t="s">
        <v>217</v>
      </c>
      <c r="C7" s="223">
        <f>SUM(C8:C11)</f>
        <v>159493208</v>
      </c>
      <c r="D7" s="223">
        <f>SUM(D8:D12)</f>
        <v>160455684</v>
      </c>
    </row>
    <row r="8" spans="1:4" s="43" customFormat="1" ht="27">
      <c r="A8" s="229" t="s">
        <v>87</v>
      </c>
      <c r="B8" s="293" t="s">
        <v>403</v>
      </c>
      <c r="C8" s="224">
        <v>70524231</v>
      </c>
      <c r="D8" s="224">
        <v>70524231</v>
      </c>
    </row>
    <row r="9" spans="1:4" s="43" customFormat="1" ht="27">
      <c r="A9" s="230" t="s">
        <v>88</v>
      </c>
      <c r="B9" s="262" t="s">
        <v>404</v>
      </c>
      <c r="C9" s="225">
        <v>42489600</v>
      </c>
      <c r="D9" s="225">
        <v>42489600</v>
      </c>
    </row>
    <row r="10" spans="1:4" s="43" customFormat="1" ht="27">
      <c r="A10" s="230" t="s">
        <v>89</v>
      </c>
      <c r="B10" s="262" t="s">
        <v>405</v>
      </c>
      <c r="C10" s="225">
        <v>43621357</v>
      </c>
      <c r="D10" s="225">
        <v>43621357</v>
      </c>
    </row>
    <row r="11" spans="1:4" s="43" customFormat="1" ht="18" customHeight="1">
      <c r="A11" s="230" t="s">
        <v>399</v>
      </c>
      <c r="B11" s="262" t="s">
        <v>406</v>
      </c>
      <c r="C11" s="225">
        <v>2858020</v>
      </c>
      <c r="D11" s="225">
        <v>2858020</v>
      </c>
    </row>
    <row r="12" spans="1:4" s="43" customFormat="1" ht="25.5">
      <c r="A12" s="230" t="s">
        <v>101</v>
      </c>
      <c r="B12" s="369" t="s">
        <v>408</v>
      </c>
      <c r="C12" s="226"/>
      <c r="D12" s="470">
        <v>962476</v>
      </c>
    </row>
    <row r="13" spans="1:4" s="43" customFormat="1" ht="19.5" thickBot="1">
      <c r="A13" s="231" t="s">
        <v>400</v>
      </c>
      <c r="B13" s="262" t="s">
        <v>407</v>
      </c>
      <c r="C13" s="227"/>
      <c r="D13" s="227"/>
    </row>
    <row r="14" spans="1:4" s="43" customFormat="1" ht="19.5" thickBot="1">
      <c r="A14" s="228" t="s">
        <v>13</v>
      </c>
      <c r="B14" s="370" t="s">
        <v>637</v>
      </c>
      <c r="C14" s="223">
        <f>+C15+C16+C17+C18+C19</f>
        <v>13253000</v>
      </c>
      <c r="D14" s="223">
        <f>+D15+D16+D17+D18+D19</f>
        <v>13253000</v>
      </c>
    </row>
    <row r="15" spans="1:4" s="43" customFormat="1" ht="18.75">
      <c r="A15" s="229" t="s">
        <v>93</v>
      </c>
      <c r="B15" s="293" t="s">
        <v>218</v>
      </c>
      <c r="C15" s="224"/>
      <c r="D15" s="224"/>
    </row>
    <row r="16" spans="1:4" s="43" customFormat="1" ht="18.75">
      <c r="A16" s="230" t="s">
        <v>94</v>
      </c>
      <c r="B16" s="262" t="s">
        <v>219</v>
      </c>
      <c r="C16" s="225"/>
      <c r="D16" s="225"/>
    </row>
    <row r="17" spans="1:4" s="43" customFormat="1" ht="27">
      <c r="A17" s="230" t="s">
        <v>95</v>
      </c>
      <c r="B17" s="262" t="s">
        <v>382</v>
      </c>
      <c r="C17" s="225"/>
      <c r="D17" s="225"/>
    </row>
    <row r="18" spans="1:4" s="43" customFormat="1" ht="18" customHeight="1">
      <c r="A18" s="230" t="s">
        <v>96</v>
      </c>
      <c r="B18" s="262" t="s">
        <v>383</v>
      </c>
      <c r="C18" s="225"/>
      <c r="D18" s="225"/>
    </row>
    <row r="19" spans="1:4" s="43" customFormat="1" ht="25.5">
      <c r="A19" s="230" t="s">
        <v>97</v>
      </c>
      <c r="B19" s="221" t="s">
        <v>409</v>
      </c>
      <c r="C19" s="225">
        <v>13253000</v>
      </c>
      <c r="D19" s="225">
        <v>13253000</v>
      </c>
    </row>
    <row r="20" spans="1:4" s="43" customFormat="1" ht="19.5" thickBot="1">
      <c r="A20" s="231" t="s">
        <v>106</v>
      </c>
      <c r="B20" s="371" t="s">
        <v>220</v>
      </c>
      <c r="C20" s="232"/>
      <c r="D20" s="232"/>
    </row>
    <row r="21" spans="1:4" s="43" customFormat="1" ht="26.25" thickBot="1">
      <c r="A21" s="228" t="s">
        <v>14</v>
      </c>
      <c r="B21" s="372" t="s">
        <v>638</v>
      </c>
      <c r="C21" s="223">
        <f>+C22+C23+C24+C25+C26</f>
        <v>190008907</v>
      </c>
      <c r="D21" s="223">
        <f>+D22+D23+D24+D25+D26</f>
        <v>191080907</v>
      </c>
    </row>
    <row r="22" spans="1:4" s="43" customFormat="1" ht="18.75">
      <c r="A22" s="229" t="s">
        <v>76</v>
      </c>
      <c r="B22" s="293" t="s">
        <v>401</v>
      </c>
      <c r="C22" s="224">
        <v>15000000</v>
      </c>
      <c r="D22" s="224">
        <v>16072000</v>
      </c>
    </row>
    <row r="23" spans="1:4" s="43" customFormat="1" ht="27">
      <c r="A23" s="230" t="s">
        <v>77</v>
      </c>
      <c r="B23" s="262" t="s">
        <v>221</v>
      </c>
      <c r="C23" s="224"/>
      <c r="D23" s="224"/>
    </row>
    <row r="24" spans="1:4" s="43" customFormat="1" ht="18" customHeight="1">
      <c r="A24" s="230" t="s">
        <v>78</v>
      </c>
      <c r="B24" s="262" t="s">
        <v>384</v>
      </c>
      <c r="C24" s="224"/>
      <c r="D24" s="224"/>
    </row>
    <row r="25" spans="1:4" s="43" customFormat="1" ht="18" customHeight="1">
      <c r="A25" s="230" t="s">
        <v>79</v>
      </c>
      <c r="B25" s="262" t="s">
        <v>385</v>
      </c>
      <c r="C25" s="224"/>
      <c r="D25" s="224"/>
    </row>
    <row r="26" spans="1:4" s="43" customFormat="1" ht="18" customHeight="1">
      <c r="A26" s="230" t="s">
        <v>150</v>
      </c>
      <c r="B26" s="262" t="s">
        <v>222</v>
      </c>
      <c r="C26" s="224">
        <v>175008907</v>
      </c>
      <c r="D26" s="224">
        <v>175008907</v>
      </c>
    </row>
    <row r="27" spans="1:4" s="43" customFormat="1" ht="18" customHeight="1" thickBot="1">
      <c r="A27" s="231" t="s">
        <v>151</v>
      </c>
      <c r="B27" s="371" t="s">
        <v>632</v>
      </c>
      <c r="C27" s="224"/>
      <c r="D27" s="224"/>
    </row>
    <row r="28" spans="1:4" s="43" customFormat="1" ht="18" customHeight="1" thickBot="1">
      <c r="A28" s="228" t="s">
        <v>152</v>
      </c>
      <c r="B28" s="372" t="s">
        <v>224</v>
      </c>
      <c r="C28" s="223">
        <f>+C29+C32+C33+C34</f>
        <v>60636296</v>
      </c>
      <c r="D28" s="223">
        <f>+D29+D32+D33+D34</f>
        <v>60636296</v>
      </c>
    </row>
    <row r="29" spans="1:4" s="43" customFormat="1" ht="18" customHeight="1">
      <c r="A29" s="229" t="s">
        <v>225</v>
      </c>
      <c r="B29" s="293" t="s">
        <v>231</v>
      </c>
      <c r="C29" s="233">
        <f>+C30+C31</f>
        <v>52281187</v>
      </c>
      <c r="D29" s="233">
        <f>+D30+D31</f>
        <v>52281187</v>
      </c>
    </row>
    <row r="30" spans="1:4" s="43" customFormat="1" ht="18.75">
      <c r="A30" s="230" t="s">
        <v>226</v>
      </c>
      <c r="B30" s="262" t="s">
        <v>411</v>
      </c>
      <c r="C30" s="224">
        <v>1823137</v>
      </c>
      <c r="D30" s="224">
        <v>1823137</v>
      </c>
    </row>
    <row r="31" spans="1:4" s="43" customFormat="1" ht="18" customHeight="1">
      <c r="A31" s="230" t="s">
        <v>227</v>
      </c>
      <c r="B31" s="262" t="s">
        <v>412</v>
      </c>
      <c r="C31" s="224">
        <v>50458050</v>
      </c>
      <c r="D31" s="224">
        <v>50458050</v>
      </c>
    </row>
    <row r="32" spans="1:4" s="43" customFormat="1" ht="18" customHeight="1">
      <c r="A32" s="230" t="s">
        <v>228</v>
      </c>
      <c r="B32" s="262" t="s">
        <v>413</v>
      </c>
      <c r="C32" s="224">
        <v>6313570</v>
      </c>
      <c r="D32" s="224">
        <v>6313570</v>
      </c>
    </row>
    <row r="33" spans="1:4" s="43" customFormat="1" ht="18" customHeight="1">
      <c r="A33" s="230" t="s">
        <v>229</v>
      </c>
      <c r="B33" s="262" t="s">
        <v>232</v>
      </c>
      <c r="C33" s="224"/>
      <c r="D33" s="224"/>
    </row>
    <row r="34" spans="1:4" s="43" customFormat="1" ht="18" customHeight="1" thickBot="1">
      <c r="A34" s="231" t="s">
        <v>230</v>
      </c>
      <c r="B34" s="371" t="s">
        <v>233</v>
      </c>
      <c r="C34" s="224">
        <v>2041539</v>
      </c>
      <c r="D34" s="224">
        <v>2041539</v>
      </c>
    </row>
    <row r="35" spans="1:4" s="43" customFormat="1" ht="18" customHeight="1" thickBot="1">
      <c r="A35" s="228" t="s">
        <v>16</v>
      </c>
      <c r="B35" s="372" t="s">
        <v>234</v>
      </c>
      <c r="C35" s="223">
        <f>SUM(C36:C45)</f>
        <v>81990904</v>
      </c>
      <c r="D35" s="223">
        <f>SUM(D36:D45)</f>
        <v>85648252</v>
      </c>
    </row>
    <row r="36" spans="1:4" s="43" customFormat="1" ht="18" customHeight="1">
      <c r="A36" s="229" t="s">
        <v>80</v>
      </c>
      <c r="B36" s="293" t="s">
        <v>237</v>
      </c>
      <c r="C36" s="224"/>
      <c r="D36" s="224"/>
    </row>
    <row r="37" spans="1:4" s="43" customFormat="1" ht="18" customHeight="1">
      <c r="A37" s="230" t="s">
        <v>81</v>
      </c>
      <c r="B37" s="262" t="s">
        <v>414</v>
      </c>
      <c r="C37" s="224">
        <v>60771749</v>
      </c>
      <c r="D37" s="224">
        <v>64429097</v>
      </c>
    </row>
    <row r="38" spans="1:4" s="43" customFormat="1" ht="18" customHeight="1">
      <c r="A38" s="230" t="s">
        <v>82</v>
      </c>
      <c r="B38" s="262" t="s">
        <v>415</v>
      </c>
      <c r="C38" s="224">
        <v>506541</v>
      </c>
      <c r="D38" s="224">
        <v>506541</v>
      </c>
    </row>
    <row r="39" spans="1:4" s="43" customFormat="1" ht="18" customHeight="1">
      <c r="A39" s="230" t="s">
        <v>154</v>
      </c>
      <c r="B39" s="262" t="s">
        <v>416</v>
      </c>
      <c r="C39" s="224"/>
      <c r="D39" s="224"/>
    </row>
    <row r="40" spans="1:4" s="43" customFormat="1" ht="18" customHeight="1">
      <c r="A40" s="230" t="s">
        <v>155</v>
      </c>
      <c r="B40" s="262" t="s">
        <v>417</v>
      </c>
      <c r="C40" s="224">
        <v>3281477</v>
      </c>
      <c r="D40" s="224">
        <v>3281477</v>
      </c>
    </row>
    <row r="41" spans="1:4" s="43" customFormat="1" ht="18" customHeight="1">
      <c r="A41" s="230" t="s">
        <v>156</v>
      </c>
      <c r="B41" s="262" t="s">
        <v>418</v>
      </c>
      <c r="C41" s="224">
        <v>17431137</v>
      </c>
      <c r="D41" s="224">
        <v>17431137</v>
      </c>
    </row>
    <row r="42" spans="1:4" s="43" customFormat="1" ht="18" customHeight="1">
      <c r="A42" s="230" t="s">
        <v>157</v>
      </c>
      <c r="B42" s="262" t="s">
        <v>238</v>
      </c>
      <c r="C42" s="224"/>
      <c r="D42" s="224"/>
    </row>
    <row r="43" spans="1:4" s="43" customFormat="1" ht="18" customHeight="1">
      <c r="A43" s="230" t="s">
        <v>158</v>
      </c>
      <c r="B43" s="262" t="s">
        <v>239</v>
      </c>
      <c r="C43" s="224"/>
      <c r="D43" s="224"/>
    </row>
    <row r="44" spans="1:4" s="43" customFormat="1" ht="18" customHeight="1">
      <c r="A44" s="230" t="s">
        <v>235</v>
      </c>
      <c r="B44" s="262" t="s">
        <v>240</v>
      </c>
      <c r="C44" s="224"/>
      <c r="D44" s="224"/>
    </row>
    <row r="45" spans="1:4" s="43" customFormat="1" ht="18" customHeight="1" thickBot="1">
      <c r="A45" s="231" t="s">
        <v>236</v>
      </c>
      <c r="B45" s="371" t="s">
        <v>419</v>
      </c>
      <c r="C45" s="224"/>
      <c r="D45" s="224"/>
    </row>
    <row r="46" spans="1:4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</row>
    <row r="47" spans="1:4" s="43" customFormat="1" ht="18" customHeight="1">
      <c r="A47" s="229" t="s">
        <v>83</v>
      </c>
      <c r="B47" s="293" t="s">
        <v>245</v>
      </c>
      <c r="C47" s="224"/>
      <c r="D47" s="224"/>
    </row>
    <row r="48" spans="1:4" s="43" customFormat="1" ht="18" customHeight="1">
      <c r="A48" s="230" t="s">
        <v>84</v>
      </c>
      <c r="B48" s="262" t="s">
        <v>246</v>
      </c>
      <c r="C48" s="224"/>
      <c r="D48" s="224"/>
    </row>
    <row r="49" spans="1:4" s="43" customFormat="1" ht="18.75">
      <c r="A49" s="230" t="s">
        <v>242</v>
      </c>
      <c r="B49" s="262" t="s">
        <v>247</v>
      </c>
      <c r="C49" s="224"/>
      <c r="D49" s="224"/>
    </row>
    <row r="50" spans="1:4" s="43" customFormat="1" ht="18.75">
      <c r="A50" s="230" t="s">
        <v>243</v>
      </c>
      <c r="B50" s="262" t="s">
        <v>248</v>
      </c>
      <c r="C50" s="224"/>
      <c r="D50" s="224"/>
    </row>
    <row r="51" spans="1:4" s="43" customFormat="1" ht="19.5" thickBot="1">
      <c r="A51" s="231" t="s">
        <v>244</v>
      </c>
      <c r="B51" s="371" t="s">
        <v>249</v>
      </c>
      <c r="C51" s="224"/>
      <c r="D51" s="224"/>
    </row>
    <row r="52" spans="1:4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</row>
    <row r="53" spans="1:4" s="43" customFormat="1" ht="27">
      <c r="A53" s="229" t="s">
        <v>85</v>
      </c>
      <c r="B53" s="293" t="s">
        <v>392</v>
      </c>
      <c r="C53" s="224"/>
      <c r="D53" s="224"/>
    </row>
    <row r="54" spans="1:4" s="43" customFormat="1" ht="18" customHeight="1">
      <c r="A54" s="230" t="s">
        <v>86</v>
      </c>
      <c r="B54" s="262" t="s">
        <v>393</v>
      </c>
      <c r="C54" s="224"/>
      <c r="D54" s="224"/>
    </row>
    <row r="55" spans="1:4" s="43" customFormat="1" ht="18.75">
      <c r="A55" s="230" t="s">
        <v>252</v>
      </c>
      <c r="B55" s="262" t="s">
        <v>250</v>
      </c>
      <c r="C55" s="224"/>
      <c r="D55" s="224"/>
    </row>
    <row r="56" spans="1:4" s="43" customFormat="1" ht="19.5" thickBot="1">
      <c r="A56" s="231" t="s">
        <v>253</v>
      </c>
      <c r="B56" s="371" t="s">
        <v>251</v>
      </c>
      <c r="C56" s="224"/>
      <c r="D56" s="224"/>
    </row>
    <row r="57" spans="1:4" s="43" customFormat="1" ht="19.5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</row>
    <row r="58" spans="1:4" s="43" customFormat="1" ht="27">
      <c r="A58" s="229" t="s">
        <v>160</v>
      </c>
      <c r="B58" s="293" t="s">
        <v>394</v>
      </c>
      <c r="C58" s="224"/>
      <c r="D58" s="224"/>
    </row>
    <row r="59" spans="1:4" s="43" customFormat="1" ht="18.75">
      <c r="A59" s="230" t="s">
        <v>161</v>
      </c>
      <c r="B59" s="262" t="s">
        <v>395</v>
      </c>
      <c r="C59" s="224"/>
      <c r="D59" s="224"/>
    </row>
    <row r="60" spans="1:4" s="43" customFormat="1" ht="18" customHeight="1">
      <c r="A60" s="230" t="s">
        <v>191</v>
      </c>
      <c r="B60" s="262" t="s">
        <v>256</v>
      </c>
      <c r="C60" s="224"/>
      <c r="D60" s="224"/>
    </row>
    <row r="61" spans="1:4" s="43" customFormat="1" ht="18" customHeight="1" thickBot="1">
      <c r="A61" s="231" t="s">
        <v>255</v>
      </c>
      <c r="B61" s="371" t="s">
        <v>257</v>
      </c>
      <c r="C61" s="224"/>
      <c r="D61" s="224"/>
    </row>
    <row r="62" spans="1:4" s="43" customFormat="1" ht="19.5" thickBot="1">
      <c r="A62" s="228" t="s">
        <v>20</v>
      </c>
      <c r="B62" s="372" t="s">
        <v>258</v>
      </c>
      <c r="C62" s="223">
        <f>+C7+C14+C21+C28+C35+C46+C52+C57</f>
        <v>505382315</v>
      </c>
      <c r="D62" s="223">
        <f>+D7+D14+D21+D28+D35+D46+D52+D57</f>
        <v>511074139</v>
      </c>
    </row>
    <row r="63" spans="1:4" s="43" customFormat="1" ht="19.5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</row>
    <row r="64" spans="1:4" s="43" customFormat="1" ht="18" customHeight="1">
      <c r="A64" s="229" t="s">
        <v>287</v>
      </c>
      <c r="B64" s="293" t="s">
        <v>259</v>
      </c>
      <c r="C64" s="224"/>
      <c r="D64" s="224"/>
    </row>
    <row r="65" spans="1:4" s="43" customFormat="1" ht="27">
      <c r="A65" s="230" t="s">
        <v>296</v>
      </c>
      <c r="B65" s="262" t="s">
        <v>260</v>
      </c>
      <c r="C65" s="224"/>
      <c r="D65" s="224"/>
    </row>
    <row r="66" spans="1:4" s="43" customFormat="1" ht="19.5" thickBot="1">
      <c r="A66" s="231" t="s">
        <v>297</v>
      </c>
      <c r="B66" s="373" t="s">
        <v>261</v>
      </c>
      <c r="C66" s="224"/>
      <c r="D66" s="224"/>
    </row>
    <row r="67" spans="1:4" s="43" customFormat="1" ht="19.5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</row>
    <row r="68" spans="1:4" s="43" customFormat="1" ht="18.75">
      <c r="A68" s="229" t="s">
        <v>130</v>
      </c>
      <c r="B68" s="293" t="s">
        <v>264</v>
      </c>
      <c r="C68" s="224"/>
      <c r="D68" s="224"/>
    </row>
    <row r="69" spans="1:4" s="43" customFormat="1" ht="18" customHeight="1">
      <c r="A69" s="230" t="s">
        <v>131</v>
      </c>
      <c r="B69" s="262" t="s">
        <v>265</v>
      </c>
      <c r="C69" s="224"/>
      <c r="D69" s="224"/>
    </row>
    <row r="70" spans="1:4" s="43" customFormat="1" ht="18" customHeight="1">
      <c r="A70" s="230" t="s">
        <v>288</v>
      </c>
      <c r="B70" s="262" t="s">
        <v>266</v>
      </c>
      <c r="C70" s="224"/>
      <c r="D70" s="224"/>
    </row>
    <row r="71" spans="1:4" s="43" customFormat="1" ht="18" customHeight="1" thickBot="1">
      <c r="A71" s="231" t="s">
        <v>289</v>
      </c>
      <c r="B71" s="371" t="s">
        <v>267</v>
      </c>
      <c r="C71" s="224"/>
      <c r="D71" s="224"/>
    </row>
    <row r="72" spans="1:4" s="43" customFormat="1" ht="18" customHeight="1" thickBot="1">
      <c r="A72" s="234" t="s">
        <v>268</v>
      </c>
      <c r="B72" s="370" t="s">
        <v>269</v>
      </c>
      <c r="C72" s="223">
        <f>SUM(C73:C74)</f>
        <v>137282972</v>
      </c>
      <c r="D72" s="223">
        <f>SUM(D73:D74)</f>
        <v>134458730</v>
      </c>
    </row>
    <row r="73" spans="1:4" s="43" customFormat="1" ht="18" customHeight="1">
      <c r="A73" s="229" t="s">
        <v>290</v>
      </c>
      <c r="B73" s="293" t="s">
        <v>270</v>
      </c>
      <c r="C73" s="224">
        <v>137282972</v>
      </c>
      <c r="D73" s="224">
        <v>134458730</v>
      </c>
    </row>
    <row r="74" spans="1:4" s="43" customFormat="1" ht="18" customHeight="1" thickBot="1">
      <c r="A74" s="231" t="s">
        <v>291</v>
      </c>
      <c r="B74" s="293" t="s">
        <v>644</v>
      </c>
      <c r="C74" s="224"/>
      <c r="D74" s="224"/>
    </row>
    <row r="75" spans="1:4" s="43" customFormat="1" ht="18" customHeight="1" thickBot="1">
      <c r="A75" s="234" t="s">
        <v>271</v>
      </c>
      <c r="B75" s="370" t="s">
        <v>272</v>
      </c>
      <c r="C75" s="223">
        <f>SUM(C76:C78)</f>
        <v>0</v>
      </c>
      <c r="D75" s="223">
        <f>SUM(D76:D78)</f>
        <v>0</v>
      </c>
    </row>
    <row r="76" spans="1:4" s="43" customFormat="1" ht="18" customHeight="1">
      <c r="A76" s="229" t="s">
        <v>292</v>
      </c>
      <c r="B76" s="293" t="s">
        <v>446</v>
      </c>
      <c r="C76" s="224"/>
      <c r="D76" s="224"/>
    </row>
    <row r="77" spans="1:4" s="43" customFormat="1" ht="18" customHeight="1">
      <c r="A77" s="230" t="s">
        <v>293</v>
      </c>
      <c r="B77" s="262" t="s">
        <v>273</v>
      </c>
      <c r="C77" s="224"/>
      <c r="D77" s="224"/>
    </row>
    <row r="78" spans="1:4" s="43" customFormat="1" ht="19.5" thickBot="1">
      <c r="A78" s="231" t="s">
        <v>294</v>
      </c>
      <c r="B78" s="371" t="s">
        <v>636</v>
      </c>
      <c r="C78" s="224"/>
      <c r="D78" s="224"/>
    </row>
    <row r="79" spans="1:4" s="43" customFormat="1" ht="20.25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</row>
    <row r="80" spans="1:4" s="43" customFormat="1" ht="18" customHeight="1">
      <c r="A80" s="235" t="s">
        <v>276</v>
      </c>
      <c r="B80" s="293" t="s">
        <v>277</v>
      </c>
      <c r="C80" s="224"/>
      <c r="D80" s="224"/>
    </row>
    <row r="81" spans="1:4" s="43" customFormat="1" ht="18" customHeight="1">
      <c r="A81" s="236" t="s">
        <v>278</v>
      </c>
      <c r="B81" s="262" t="s">
        <v>279</v>
      </c>
      <c r="C81" s="224"/>
      <c r="D81" s="224"/>
    </row>
    <row r="82" spans="1:4" s="43" customFormat="1" ht="30">
      <c r="A82" s="236" t="s">
        <v>280</v>
      </c>
      <c r="B82" s="262" t="s">
        <v>281</v>
      </c>
      <c r="C82" s="224"/>
      <c r="D82" s="224"/>
    </row>
    <row r="83" spans="1:4" s="43" customFormat="1" ht="18" customHeight="1" thickBot="1">
      <c r="A83" s="237" t="s">
        <v>282</v>
      </c>
      <c r="B83" s="371" t="s">
        <v>283</v>
      </c>
      <c r="C83" s="224"/>
      <c r="D83" s="224"/>
    </row>
    <row r="84" spans="1:4" s="43" customFormat="1" ht="19.5" thickBot="1">
      <c r="A84" s="234" t="s">
        <v>284</v>
      </c>
      <c r="B84" s="370" t="s">
        <v>635</v>
      </c>
      <c r="C84" s="224"/>
      <c r="D84" s="224"/>
    </row>
    <row r="85" spans="1:4" s="37" customFormat="1" ht="18" customHeight="1" thickBot="1">
      <c r="A85" s="234" t="s">
        <v>285</v>
      </c>
      <c r="B85" s="374" t="s">
        <v>286</v>
      </c>
      <c r="C85" s="223">
        <f>+C63+C67+C72+C75+C79+C84</f>
        <v>137282972</v>
      </c>
      <c r="D85" s="223">
        <f>+D63+D67+D72+D75+D79+D84</f>
        <v>134458730</v>
      </c>
    </row>
    <row r="86" spans="1:4" s="44" customFormat="1" ht="18" customHeight="1" thickBot="1">
      <c r="A86" s="239" t="s">
        <v>298</v>
      </c>
      <c r="B86" s="375" t="s">
        <v>378</v>
      </c>
      <c r="C86" s="223">
        <f>+C62+C85</f>
        <v>642665287</v>
      </c>
      <c r="D86" s="223">
        <f>+D62+D85</f>
        <v>645532869</v>
      </c>
    </row>
    <row r="87" spans="1:4" s="37" customFormat="1" ht="18" customHeight="1" thickBot="1">
      <c r="A87" s="240"/>
      <c r="B87" s="376"/>
      <c r="C87" s="241"/>
      <c r="D87" s="241"/>
    </row>
    <row r="88" spans="1:4" s="43" customFormat="1" ht="18" customHeight="1" thickBot="1">
      <c r="A88" s="365" t="s">
        <v>45</v>
      </c>
      <c r="B88" s="377"/>
      <c r="C88" s="366"/>
      <c r="D88" s="366"/>
    </row>
    <row r="89" spans="1:4" s="37" customFormat="1" ht="18" customHeight="1" thickBot="1">
      <c r="A89" s="228" t="s">
        <v>12</v>
      </c>
      <c r="B89" s="378" t="s">
        <v>633</v>
      </c>
      <c r="C89" s="367">
        <f>SUM(C90:C94)</f>
        <v>168578687</v>
      </c>
      <c r="D89" s="367">
        <f>SUM(D90:D94)</f>
        <v>169188687</v>
      </c>
    </row>
    <row r="90" spans="1:4" s="37" customFormat="1" ht="18" customHeight="1">
      <c r="A90" s="229" t="s">
        <v>87</v>
      </c>
      <c r="B90" s="379" t="s">
        <v>40</v>
      </c>
      <c r="C90" s="224">
        <v>43918060</v>
      </c>
      <c r="D90" s="224">
        <v>43918060</v>
      </c>
    </row>
    <row r="91" spans="1:4" s="37" customFormat="1" ht="18" customHeight="1">
      <c r="A91" s="230" t="s">
        <v>88</v>
      </c>
      <c r="B91" s="264" t="s">
        <v>162</v>
      </c>
      <c r="C91" s="224">
        <v>9120612</v>
      </c>
      <c r="D91" s="224">
        <v>9120612</v>
      </c>
    </row>
    <row r="92" spans="1:4" s="37" customFormat="1" ht="18" customHeight="1">
      <c r="A92" s="230" t="s">
        <v>89</v>
      </c>
      <c r="B92" s="264" t="s">
        <v>122</v>
      </c>
      <c r="C92" s="224">
        <v>99649062</v>
      </c>
      <c r="D92" s="224">
        <v>99928062</v>
      </c>
    </row>
    <row r="93" spans="1:4" s="37" customFormat="1" ht="18" customHeight="1">
      <c r="A93" s="230" t="s">
        <v>90</v>
      </c>
      <c r="B93" s="380" t="s">
        <v>163</v>
      </c>
      <c r="C93" s="224">
        <v>10654953</v>
      </c>
      <c r="D93" s="224">
        <v>10654953</v>
      </c>
    </row>
    <row r="94" spans="1:4" s="37" customFormat="1" ht="18" customHeight="1">
      <c r="A94" s="230" t="s">
        <v>101</v>
      </c>
      <c r="B94" s="381" t="s">
        <v>164</v>
      </c>
      <c r="C94" s="232">
        <f>SUM(C95:C104)</f>
        <v>5236000</v>
      </c>
      <c r="D94" s="232">
        <f>SUM(D95:D104)</f>
        <v>5567000</v>
      </c>
    </row>
    <row r="95" spans="1:4" s="37" customFormat="1" ht="18" customHeight="1">
      <c r="A95" s="230" t="s">
        <v>91</v>
      </c>
      <c r="B95" s="264" t="s">
        <v>301</v>
      </c>
      <c r="C95" s="224"/>
      <c r="D95" s="224"/>
    </row>
    <row r="96" spans="1:4" s="37" customFormat="1" ht="18" customHeight="1">
      <c r="A96" s="230" t="s">
        <v>92</v>
      </c>
      <c r="B96" s="266" t="s">
        <v>302</v>
      </c>
      <c r="C96" s="224"/>
      <c r="D96" s="224"/>
    </row>
    <row r="97" spans="1:4" s="37" customFormat="1" ht="18" customHeight="1">
      <c r="A97" s="230" t="s">
        <v>102</v>
      </c>
      <c r="B97" s="264" t="s">
        <v>303</v>
      </c>
      <c r="C97" s="224"/>
      <c r="D97" s="224"/>
    </row>
    <row r="98" spans="1:4" s="37" customFormat="1" ht="18" customHeight="1">
      <c r="A98" s="230" t="s">
        <v>103</v>
      </c>
      <c r="B98" s="264" t="s">
        <v>640</v>
      </c>
      <c r="C98" s="224"/>
      <c r="D98" s="224"/>
    </row>
    <row r="99" spans="1:4" s="37" customFormat="1" ht="18" customHeight="1">
      <c r="A99" s="230" t="s">
        <v>104</v>
      </c>
      <c r="B99" s="266" t="s">
        <v>305</v>
      </c>
      <c r="C99" s="224">
        <v>2576000</v>
      </c>
      <c r="D99" s="224">
        <v>2576000</v>
      </c>
    </row>
    <row r="100" spans="1:4" s="37" customFormat="1" ht="18" customHeight="1">
      <c r="A100" s="230" t="s">
        <v>105</v>
      </c>
      <c r="B100" s="266" t="s">
        <v>306</v>
      </c>
      <c r="C100" s="224"/>
      <c r="D100" s="224"/>
    </row>
    <row r="101" spans="1:4" s="37" customFormat="1" ht="18" customHeight="1">
      <c r="A101" s="230" t="s">
        <v>107</v>
      </c>
      <c r="B101" s="264" t="s">
        <v>641</v>
      </c>
      <c r="C101" s="224"/>
      <c r="D101" s="224"/>
    </row>
    <row r="102" spans="1:4" s="37" customFormat="1" ht="18" customHeight="1">
      <c r="A102" s="251" t="s">
        <v>165</v>
      </c>
      <c r="B102" s="267" t="s">
        <v>308</v>
      </c>
      <c r="C102" s="224"/>
      <c r="D102" s="224"/>
    </row>
    <row r="103" spans="1:4" s="37" customFormat="1" ht="18" customHeight="1">
      <c r="A103" s="230" t="s">
        <v>299</v>
      </c>
      <c r="B103" s="267" t="s">
        <v>309</v>
      </c>
      <c r="C103" s="224"/>
      <c r="D103" s="224"/>
    </row>
    <row r="104" spans="1:4" s="37" customFormat="1" ht="18" customHeight="1" thickBot="1">
      <c r="A104" s="252" t="s">
        <v>300</v>
      </c>
      <c r="B104" s="268" t="s">
        <v>310</v>
      </c>
      <c r="C104" s="224">
        <v>2660000</v>
      </c>
      <c r="D104" s="224">
        <v>2991000</v>
      </c>
    </row>
    <row r="105" spans="1:4" s="37" customFormat="1" ht="18" customHeight="1" thickBot="1">
      <c r="A105" s="228" t="s">
        <v>13</v>
      </c>
      <c r="B105" s="382" t="s">
        <v>634</v>
      </c>
      <c r="C105" s="223">
        <f>+C106+C108+C110</f>
        <v>303450256</v>
      </c>
      <c r="D105" s="223">
        <f>+D106+D108+D110</f>
        <v>305707838</v>
      </c>
    </row>
    <row r="106" spans="1:4" s="37" customFormat="1" ht="18" customHeight="1">
      <c r="A106" s="229" t="s">
        <v>93</v>
      </c>
      <c r="B106" s="264" t="s">
        <v>190</v>
      </c>
      <c r="C106" s="224">
        <v>69557800</v>
      </c>
      <c r="D106" s="224">
        <v>71815382</v>
      </c>
    </row>
    <row r="107" spans="1:4" s="37" customFormat="1" ht="18" customHeight="1">
      <c r="A107" s="229" t="s">
        <v>94</v>
      </c>
      <c r="B107" s="267" t="s">
        <v>314</v>
      </c>
      <c r="C107" s="224">
        <v>0</v>
      </c>
      <c r="D107" s="224">
        <v>0</v>
      </c>
    </row>
    <row r="108" spans="1:4" s="37" customFormat="1" ht="18.75">
      <c r="A108" s="229" t="s">
        <v>95</v>
      </c>
      <c r="B108" s="267" t="s">
        <v>166</v>
      </c>
      <c r="C108" s="224">
        <v>233892456</v>
      </c>
      <c r="D108" s="224">
        <v>233892456</v>
      </c>
    </row>
    <row r="109" spans="1:4" s="37" customFormat="1" ht="18.75">
      <c r="A109" s="229" t="s">
        <v>96</v>
      </c>
      <c r="B109" s="267" t="s">
        <v>315</v>
      </c>
      <c r="C109" s="224">
        <v>0</v>
      </c>
      <c r="D109" s="224">
        <v>0</v>
      </c>
    </row>
    <row r="110" spans="1:4" s="37" customFormat="1" ht="18.75">
      <c r="A110" s="229" t="s">
        <v>97</v>
      </c>
      <c r="B110" s="383" t="s">
        <v>192</v>
      </c>
      <c r="C110" s="253">
        <f>SUM(C111:C118)</f>
        <v>0</v>
      </c>
      <c r="D110" s="253">
        <f>SUM(D111:D118)</f>
        <v>0</v>
      </c>
    </row>
    <row r="111" spans="1:4" s="37" customFormat="1" ht="25.5">
      <c r="A111" s="229" t="s">
        <v>106</v>
      </c>
      <c r="B111" s="384" t="s">
        <v>386</v>
      </c>
      <c r="C111" s="224"/>
      <c r="D111" s="224"/>
    </row>
    <row r="112" spans="1:4" s="37" customFormat="1" ht="25.5">
      <c r="A112" s="229" t="s">
        <v>108</v>
      </c>
      <c r="B112" s="271" t="s">
        <v>320</v>
      </c>
      <c r="C112" s="224"/>
      <c r="D112" s="224"/>
    </row>
    <row r="113" spans="1:4" s="37" customFormat="1" ht="25.5">
      <c r="A113" s="229" t="s">
        <v>167</v>
      </c>
      <c r="B113" s="264" t="s">
        <v>304</v>
      </c>
      <c r="C113" s="224"/>
      <c r="D113" s="224"/>
    </row>
    <row r="114" spans="1:4" s="37" customFormat="1" ht="18.75">
      <c r="A114" s="229" t="s">
        <v>168</v>
      </c>
      <c r="B114" s="264" t="s">
        <v>319</v>
      </c>
      <c r="C114" s="224"/>
      <c r="D114" s="224"/>
    </row>
    <row r="115" spans="1:4" s="37" customFormat="1" ht="18.75">
      <c r="A115" s="229" t="s">
        <v>169</v>
      </c>
      <c r="B115" s="264" t="s">
        <v>318</v>
      </c>
      <c r="C115" s="224"/>
      <c r="D115" s="224"/>
    </row>
    <row r="116" spans="1:4" s="37" customFormat="1" ht="18" customHeight="1">
      <c r="A116" s="229" t="s">
        <v>311</v>
      </c>
      <c r="B116" s="264" t="s">
        <v>641</v>
      </c>
      <c r="C116" s="224"/>
      <c r="D116" s="224"/>
    </row>
    <row r="117" spans="1:4" s="37" customFormat="1" ht="18" customHeight="1">
      <c r="A117" s="229" t="s">
        <v>312</v>
      </c>
      <c r="B117" s="264" t="s">
        <v>317</v>
      </c>
      <c r="C117" s="224"/>
      <c r="D117" s="224"/>
    </row>
    <row r="118" spans="1:4" s="37" customFormat="1" ht="18" customHeight="1" thickBot="1">
      <c r="A118" s="251" t="s">
        <v>313</v>
      </c>
      <c r="B118" s="264" t="s">
        <v>645</v>
      </c>
      <c r="C118" s="224"/>
      <c r="D118" s="224"/>
    </row>
    <row r="119" spans="1:4" s="37" customFormat="1" ht="18" customHeight="1" thickBot="1">
      <c r="A119" s="228" t="s">
        <v>14</v>
      </c>
      <c r="B119" s="372" t="s">
        <v>321</v>
      </c>
      <c r="C119" s="223">
        <f>+C120+C121</f>
        <v>3000000</v>
      </c>
      <c r="D119" s="223">
        <f>+D120+D121</f>
        <v>3000000</v>
      </c>
    </row>
    <row r="120" spans="1:4" s="37" customFormat="1" ht="18" customHeight="1">
      <c r="A120" s="229" t="s">
        <v>76</v>
      </c>
      <c r="B120" s="271" t="s">
        <v>46</v>
      </c>
      <c r="C120" s="224">
        <v>3000000</v>
      </c>
      <c r="D120" s="224">
        <v>3000000</v>
      </c>
    </row>
    <row r="121" spans="1:4" s="37" customFormat="1" ht="18" customHeight="1" thickBot="1">
      <c r="A121" s="231" t="s">
        <v>77</v>
      </c>
      <c r="B121" s="267" t="s">
        <v>47</v>
      </c>
      <c r="C121" s="224">
        <v>0</v>
      </c>
      <c r="D121" s="224">
        <v>0</v>
      </c>
    </row>
    <row r="122" spans="1:4" s="37" customFormat="1" ht="18" customHeight="1" thickBot="1">
      <c r="A122" s="228" t="s">
        <v>15</v>
      </c>
      <c r="B122" s="372" t="s">
        <v>322</v>
      </c>
      <c r="C122" s="223">
        <f>+C89+C105+C119</f>
        <v>475028943</v>
      </c>
      <c r="D122" s="223">
        <f>+D89+D105+D119</f>
        <v>477896525</v>
      </c>
    </row>
    <row r="123" spans="1:4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</row>
    <row r="124" spans="1:4" s="37" customFormat="1" ht="18" customHeight="1">
      <c r="A124" s="229" t="s">
        <v>80</v>
      </c>
      <c r="B124" s="271" t="s">
        <v>323</v>
      </c>
      <c r="C124" s="224"/>
      <c r="D124" s="224"/>
    </row>
    <row r="125" spans="1:4" s="37" customFormat="1" ht="18" customHeight="1">
      <c r="A125" s="229" t="s">
        <v>81</v>
      </c>
      <c r="B125" s="271" t="s">
        <v>643</v>
      </c>
      <c r="C125" s="224"/>
      <c r="D125" s="224"/>
    </row>
    <row r="126" spans="1:4" s="37" customFormat="1" ht="18" customHeight="1" thickBot="1">
      <c r="A126" s="251" t="s">
        <v>82</v>
      </c>
      <c r="B126" s="385" t="s">
        <v>324</v>
      </c>
      <c r="C126" s="224"/>
      <c r="D126" s="224"/>
    </row>
    <row r="127" spans="1:4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</row>
    <row r="128" spans="1:4" s="37" customFormat="1" ht="18" customHeight="1">
      <c r="A128" s="229" t="s">
        <v>83</v>
      </c>
      <c r="B128" s="271" t="s">
        <v>325</v>
      </c>
      <c r="C128" s="224"/>
      <c r="D128" s="224"/>
    </row>
    <row r="129" spans="1:4" s="37" customFormat="1" ht="18" customHeight="1">
      <c r="A129" s="229" t="s">
        <v>84</v>
      </c>
      <c r="B129" s="271" t="s">
        <v>326</v>
      </c>
      <c r="C129" s="224"/>
      <c r="D129" s="224"/>
    </row>
    <row r="130" spans="1:4" s="37" customFormat="1" ht="18" customHeight="1">
      <c r="A130" s="229" t="s">
        <v>242</v>
      </c>
      <c r="B130" s="271" t="s">
        <v>327</v>
      </c>
      <c r="C130" s="224"/>
      <c r="D130" s="224"/>
    </row>
    <row r="131" spans="1:4" s="37" customFormat="1" ht="18" customHeight="1" thickBot="1">
      <c r="A131" s="251" t="s">
        <v>243</v>
      </c>
      <c r="B131" s="385" t="s">
        <v>328</v>
      </c>
      <c r="C131" s="224"/>
      <c r="D131" s="224"/>
    </row>
    <row r="132" spans="1:4" s="37" customFormat="1" ht="18" customHeight="1" thickBot="1">
      <c r="A132" s="228" t="s">
        <v>18</v>
      </c>
      <c r="B132" s="372" t="s">
        <v>329</v>
      </c>
      <c r="C132" s="223">
        <f>SUM(C133:C136)</f>
        <v>167636344</v>
      </c>
      <c r="D132" s="223">
        <f>SUM(D133:D136)</f>
        <v>167636344</v>
      </c>
    </row>
    <row r="133" spans="1:4" s="37" customFormat="1" ht="18" customHeight="1">
      <c r="A133" s="229" t="s">
        <v>85</v>
      </c>
      <c r="B133" s="271" t="s">
        <v>330</v>
      </c>
      <c r="C133" s="224"/>
      <c r="D133" s="224"/>
    </row>
    <row r="134" spans="1:4" s="37" customFormat="1" ht="18" customHeight="1">
      <c r="A134" s="229" t="s">
        <v>86</v>
      </c>
      <c r="B134" s="271" t="s">
        <v>339</v>
      </c>
      <c r="C134" s="224">
        <v>5810363</v>
      </c>
      <c r="D134" s="224">
        <v>5810363</v>
      </c>
    </row>
    <row r="135" spans="1:4" s="37" customFormat="1" ht="18" customHeight="1">
      <c r="A135" s="229" t="s">
        <v>252</v>
      </c>
      <c r="B135" s="271" t="s">
        <v>331</v>
      </c>
      <c r="C135" s="224"/>
      <c r="D135" s="224"/>
    </row>
    <row r="136" spans="1:4" s="37" customFormat="1" ht="18" customHeight="1" thickBot="1">
      <c r="A136" s="251" t="s">
        <v>253</v>
      </c>
      <c r="B136" s="385" t="s">
        <v>402</v>
      </c>
      <c r="C136" s="224">
        <v>161825981</v>
      </c>
      <c r="D136" s="224">
        <v>161825981</v>
      </c>
    </row>
    <row r="137" spans="1:4" s="37" customFormat="1" ht="18" customHeight="1" thickBot="1">
      <c r="A137" s="228" t="s">
        <v>19</v>
      </c>
      <c r="B137" s="372" t="s">
        <v>332</v>
      </c>
      <c r="C137" s="254">
        <f>SUM(C138:C141)</f>
        <v>0</v>
      </c>
      <c r="D137" s="254">
        <f>SUM(D138:D141)</f>
        <v>0</v>
      </c>
    </row>
    <row r="138" spans="1:4" s="37" customFormat="1" ht="18" customHeight="1">
      <c r="A138" s="229" t="s">
        <v>160</v>
      </c>
      <c r="B138" s="271" t="s">
        <v>333</v>
      </c>
      <c r="C138" s="224"/>
      <c r="D138" s="224"/>
    </row>
    <row r="139" spans="1:4" s="37" customFormat="1" ht="18" customHeight="1">
      <c r="A139" s="229" t="s">
        <v>161</v>
      </c>
      <c r="B139" s="271" t="s">
        <v>334</v>
      </c>
      <c r="C139" s="224"/>
      <c r="D139" s="224"/>
    </row>
    <row r="140" spans="1:4" s="37" customFormat="1" ht="18" customHeight="1">
      <c r="A140" s="229" t="s">
        <v>191</v>
      </c>
      <c r="B140" s="271" t="s">
        <v>335</v>
      </c>
      <c r="C140" s="224"/>
      <c r="D140" s="224"/>
    </row>
    <row r="141" spans="1:4" s="37" customFormat="1" ht="18" customHeight="1" thickBot="1">
      <c r="A141" s="229" t="s">
        <v>255</v>
      </c>
      <c r="B141" s="271" t="s">
        <v>336</v>
      </c>
      <c r="C141" s="224"/>
      <c r="D141" s="224"/>
    </row>
    <row r="142" spans="1:6" s="37" customFormat="1" ht="18" customHeight="1" thickBot="1">
      <c r="A142" s="228" t="s">
        <v>20</v>
      </c>
      <c r="B142" s="372" t="s">
        <v>337</v>
      </c>
      <c r="C142" s="255">
        <f>+C123+C127+C132+C137</f>
        <v>167636344</v>
      </c>
      <c r="D142" s="255">
        <f>+D123+D127+D132+D137</f>
        <v>167636344</v>
      </c>
      <c r="E142" s="46"/>
      <c r="F142" s="46"/>
    </row>
    <row r="143" spans="1:4" s="43" customFormat="1" ht="18" customHeight="1" thickBot="1">
      <c r="A143" s="256" t="s">
        <v>21</v>
      </c>
      <c r="B143" s="386" t="s">
        <v>338</v>
      </c>
      <c r="C143" s="255">
        <f>+C122+C142</f>
        <v>642665287</v>
      </c>
      <c r="D143" s="255">
        <f>+D122+D142</f>
        <v>645532869</v>
      </c>
    </row>
    <row r="144" spans="1:4" s="37" customFormat="1" ht="18" customHeight="1" thickBot="1">
      <c r="A144" s="257"/>
      <c r="B144" s="258"/>
      <c r="C144" s="243"/>
      <c r="D144" s="243"/>
    </row>
    <row r="145" spans="1:4" ht="16.5" thickBot="1">
      <c r="A145" s="259" t="s">
        <v>420</v>
      </c>
      <c r="B145" s="260"/>
      <c r="C145" s="261">
        <v>12</v>
      </c>
      <c r="D145" s="261">
        <v>12</v>
      </c>
    </row>
    <row r="146" spans="1:4" ht="16.5" thickBot="1">
      <c r="A146" s="259" t="s">
        <v>182</v>
      </c>
      <c r="B146" s="260"/>
      <c r="C146" s="261">
        <v>4</v>
      </c>
      <c r="D146" s="261">
        <v>4</v>
      </c>
    </row>
    <row r="147" spans="1:3" ht="18.75">
      <c r="A147" s="37"/>
      <c r="B147" s="37"/>
      <c r="C147" s="47"/>
    </row>
  </sheetData>
  <sheetProtection/>
  <mergeCells count="3"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6" r:id="rId1"/>
  <headerFooter alignWithMargins="0">
    <oddHeader>&amp;C
&amp;"Times New Roman CE,Félkövér"&amp;12Nagymányok Város Önkormányzatának&amp;R&amp;"Times New Roman CE,Félkövér dőlt"&amp;11 9.1 1. melléklet az 1/2018. (III.6.)  önkormányzati rendelethez</oddHeader>
  </headerFooter>
  <rowBreaks count="1" manualBreakCount="1">
    <brk id="87" max="8" man="1"/>
  </rowBreaks>
  <colBreaks count="1" manualBreakCount="1">
    <brk id="8" max="1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workbookViewId="0" topLeftCell="A80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0.375" style="31" customWidth="1"/>
    <col min="4" max="4" width="20.375" style="32" customWidth="1"/>
    <col min="5" max="16384" width="9.375" style="32" customWidth="1"/>
  </cols>
  <sheetData>
    <row r="1" spans="1:8" s="37" customFormat="1" ht="18" customHeight="1">
      <c r="A1" s="402" t="s">
        <v>631</v>
      </c>
      <c r="B1" s="402"/>
      <c r="C1" s="402"/>
      <c r="D1" s="402"/>
      <c r="E1" s="402"/>
      <c r="F1" s="402"/>
      <c r="G1" s="402"/>
      <c r="H1" s="402"/>
    </row>
    <row r="2" spans="1:3" s="37" customFormat="1" ht="18" customHeight="1">
      <c r="A2" s="364"/>
      <c r="B2" s="498" t="s">
        <v>630</v>
      </c>
      <c r="C2" s="498"/>
    </row>
    <row r="3" spans="1:3" s="43" customFormat="1" ht="18" customHeight="1">
      <c r="A3" s="471" t="s">
        <v>9</v>
      </c>
      <c r="B3" s="471"/>
      <c r="C3" s="471"/>
    </row>
    <row r="4" spans="1:3" s="43" customFormat="1" ht="18" customHeight="1" thickBot="1">
      <c r="A4" s="472" t="s">
        <v>133</v>
      </c>
      <c r="B4" s="472"/>
      <c r="C4" s="38" t="s">
        <v>443</v>
      </c>
    </row>
    <row r="5" spans="1:4" s="43" customFormat="1" ht="57" thickBot="1">
      <c r="A5" s="39" t="s">
        <v>56</v>
      </c>
      <c r="B5" s="387" t="s">
        <v>11</v>
      </c>
      <c r="C5" s="40" t="s">
        <v>397</v>
      </c>
      <c r="D5" s="40" t="s">
        <v>709</v>
      </c>
    </row>
    <row r="6" spans="1:4" s="43" customFormat="1" ht="19.5" thickBot="1">
      <c r="A6" s="41">
        <v>1</v>
      </c>
      <c r="B6" s="388">
        <v>2</v>
      </c>
      <c r="C6" s="42">
        <v>3</v>
      </c>
      <c r="D6" s="42">
        <v>3</v>
      </c>
    </row>
    <row r="7" spans="1:4" s="43" customFormat="1" ht="19.5" thickBot="1">
      <c r="A7" s="222" t="s">
        <v>12</v>
      </c>
      <c r="B7" s="368" t="s">
        <v>217</v>
      </c>
      <c r="C7" s="223">
        <f>SUM(C8:C11)</f>
        <v>159493208</v>
      </c>
      <c r="D7" s="223">
        <f>SUM(D8:D12)</f>
        <v>160270102</v>
      </c>
    </row>
    <row r="8" spans="1:4" s="43" customFormat="1" ht="27">
      <c r="A8" s="229" t="s">
        <v>87</v>
      </c>
      <c r="B8" s="293" t="s">
        <v>403</v>
      </c>
      <c r="C8" s="224">
        <v>70524231</v>
      </c>
      <c r="D8" s="224">
        <v>70524231</v>
      </c>
    </row>
    <row r="9" spans="1:4" s="43" customFormat="1" ht="27">
      <c r="A9" s="230" t="s">
        <v>88</v>
      </c>
      <c r="B9" s="262" t="s">
        <v>404</v>
      </c>
      <c r="C9" s="225">
        <v>42489600</v>
      </c>
      <c r="D9" s="225">
        <v>42489600</v>
      </c>
    </row>
    <row r="10" spans="1:4" s="43" customFormat="1" ht="27">
      <c r="A10" s="230" t="s">
        <v>89</v>
      </c>
      <c r="B10" s="262" t="s">
        <v>405</v>
      </c>
      <c r="C10" s="225">
        <v>43621357</v>
      </c>
      <c r="D10" s="225">
        <v>43621357</v>
      </c>
    </row>
    <row r="11" spans="1:4" s="43" customFormat="1" ht="18" customHeight="1">
      <c r="A11" s="230" t="s">
        <v>399</v>
      </c>
      <c r="B11" s="262" t="s">
        <v>406</v>
      </c>
      <c r="C11" s="225">
        <v>2858020</v>
      </c>
      <c r="D11" s="225">
        <v>2858020</v>
      </c>
    </row>
    <row r="12" spans="1:4" s="43" customFormat="1" ht="25.5">
      <c r="A12" s="230" t="s">
        <v>101</v>
      </c>
      <c r="B12" s="369" t="s">
        <v>408</v>
      </c>
      <c r="C12" s="226"/>
      <c r="D12" s="470">
        <v>776894</v>
      </c>
    </row>
    <row r="13" spans="1:4" s="43" customFormat="1" ht="19.5" thickBot="1">
      <c r="A13" s="231" t="s">
        <v>400</v>
      </c>
      <c r="B13" s="262" t="s">
        <v>407</v>
      </c>
      <c r="C13" s="227"/>
      <c r="D13" s="227"/>
    </row>
    <row r="14" spans="1:4" s="43" customFormat="1" ht="19.5" thickBot="1">
      <c r="A14" s="228" t="s">
        <v>13</v>
      </c>
      <c r="B14" s="370" t="s">
        <v>637</v>
      </c>
      <c r="C14" s="223">
        <f>+C15+C16+C17+C18+C19</f>
        <v>13253000</v>
      </c>
      <c r="D14" s="223">
        <f>+D15+D16+D17+D18+D19</f>
        <v>13253000</v>
      </c>
    </row>
    <row r="15" spans="1:4" s="43" customFormat="1" ht="18.75">
      <c r="A15" s="229" t="s">
        <v>93</v>
      </c>
      <c r="B15" s="293" t="s">
        <v>218</v>
      </c>
      <c r="C15" s="224"/>
      <c r="D15" s="224"/>
    </row>
    <row r="16" spans="1:4" s="43" customFormat="1" ht="18.75">
      <c r="A16" s="230" t="s">
        <v>94</v>
      </c>
      <c r="B16" s="262" t="s">
        <v>219</v>
      </c>
      <c r="C16" s="225"/>
      <c r="D16" s="225"/>
    </row>
    <row r="17" spans="1:4" s="43" customFormat="1" ht="27">
      <c r="A17" s="230" t="s">
        <v>95</v>
      </c>
      <c r="B17" s="262" t="s">
        <v>382</v>
      </c>
      <c r="C17" s="225"/>
      <c r="D17" s="225"/>
    </row>
    <row r="18" spans="1:4" s="43" customFormat="1" ht="18" customHeight="1">
      <c r="A18" s="230" t="s">
        <v>96</v>
      </c>
      <c r="B18" s="262" t="s">
        <v>383</v>
      </c>
      <c r="C18" s="225"/>
      <c r="D18" s="225"/>
    </row>
    <row r="19" spans="1:4" s="43" customFormat="1" ht="25.5">
      <c r="A19" s="230" t="s">
        <v>97</v>
      </c>
      <c r="B19" s="221" t="s">
        <v>409</v>
      </c>
      <c r="C19" s="225">
        <v>13253000</v>
      </c>
      <c r="D19" s="225">
        <v>13253000</v>
      </c>
    </row>
    <row r="20" spans="1:4" s="43" customFormat="1" ht="19.5" thickBot="1">
      <c r="A20" s="231" t="s">
        <v>106</v>
      </c>
      <c r="B20" s="371" t="s">
        <v>220</v>
      </c>
      <c r="C20" s="232"/>
      <c r="D20" s="232"/>
    </row>
    <row r="21" spans="1:4" s="43" customFormat="1" ht="26.25" thickBot="1">
      <c r="A21" s="228" t="s">
        <v>14</v>
      </c>
      <c r="B21" s="372" t="s">
        <v>638</v>
      </c>
      <c r="C21" s="223">
        <f>+C22+C23+C24+C25+C26</f>
        <v>190008907</v>
      </c>
      <c r="D21" s="223">
        <f>+D22+D23+D24+D25+D26</f>
        <v>190008907</v>
      </c>
    </row>
    <row r="22" spans="1:4" s="43" customFormat="1" ht="18.75">
      <c r="A22" s="229" t="s">
        <v>76</v>
      </c>
      <c r="B22" s="293" t="s">
        <v>401</v>
      </c>
      <c r="C22" s="224">
        <v>15000000</v>
      </c>
      <c r="D22" s="224">
        <v>15000000</v>
      </c>
    </row>
    <row r="23" spans="1:4" s="43" customFormat="1" ht="27">
      <c r="A23" s="230" t="s">
        <v>77</v>
      </c>
      <c r="B23" s="262" t="s">
        <v>221</v>
      </c>
      <c r="C23" s="224"/>
      <c r="D23" s="224"/>
    </row>
    <row r="24" spans="1:4" s="43" customFormat="1" ht="18" customHeight="1">
      <c r="A24" s="230" t="s">
        <v>78</v>
      </c>
      <c r="B24" s="262" t="s">
        <v>384</v>
      </c>
      <c r="C24" s="224"/>
      <c r="D24" s="224"/>
    </row>
    <row r="25" spans="1:4" s="43" customFormat="1" ht="18" customHeight="1">
      <c r="A25" s="230" t="s">
        <v>79</v>
      </c>
      <c r="B25" s="262" t="s">
        <v>385</v>
      </c>
      <c r="C25" s="224"/>
      <c r="D25" s="224"/>
    </row>
    <row r="26" spans="1:4" s="43" customFormat="1" ht="18" customHeight="1">
      <c r="A26" s="230" t="s">
        <v>150</v>
      </c>
      <c r="B26" s="262" t="s">
        <v>222</v>
      </c>
      <c r="C26" s="224">
        <v>175008907</v>
      </c>
      <c r="D26" s="224">
        <v>175008907</v>
      </c>
    </row>
    <row r="27" spans="1:4" s="43" customFormat="1" ht="18" customHeight="1" thickBot="1">
      <c r="A27" s="231" t="s">
        <v>151</v>
      </c>
      <c r="B27" s="371" t="s">
        <v>632</v>
      </c>
      <c r="C27" s="224"/>
      <c r="D27" s="224"/>
    </row>
    <row r="28" spans="1:4" s="43" customFormat="1" ht="18" customHeight="1" thickBot="1">
      <c r="A28" s="228" t="s">
        <v>152</v>
      </c>
      <c r="B28" s="372" t="s">
        <v>224</v>
      </c>
      <c r="C28" s="223">
        <f>+C29+C32+C33+C34</f>
        <v>60636296</v>
      </c>
      <c r="D28" s="223">
        <f>+D29+D32+D33+D34</f>
        <v>60636296</v>
      </c>
    </row>
    <row r="29" spans="1:4" s="43" customFormat="1" ht="18" customHeight="1">
      <c r="A29" s="229" t="s">
        <v>225</v>
      </c>
      <c r="B29" s="293" t="s">
        <v>231</v>
      </c>
      <c r="C29" s="233">
        <f>+C30+C31</f>
        <v>52281187</v>
      </c>
      <c r="D29" s="233">
        <f>+D30+D31</f>
        <v>52281187</v>
      </c>
    </row>
    <row r="30" spans="1:4" s="43" customFormat="1" ht="18.75">
      <c r="A30" s="230" t="s">
        <v>226</v>
      </c>
      <c r="B30" s="262" t="s">
        <v>411</v>
      </c>
      <c r="C30" s="224">
        <v>1823137</v>
      </c>
      <c r="D30" s="224">
        <v>1823137</v>
      </c>
    </row>
    <row r="31" spans="1:4" s="43" customFormat="1" ht="18" customHeight="1">
      <c r="A31" s="230" t="s">
        <v>227</v>
      </c>
      <c r="B31" s="262" t="s">
        <v>412</v>
      </c>
      <c r="C31" s="224">
        <v>50458050</v>
      </c>
      <c r="D31" s="224">
        <v>50458050</v>
      </c>
    </row>
    <row r="32" spans="1:4" s="43" customFormat="1" ht="18" customHeight="1">
      <c r="A32" s="230" t="s">
        <v>228</v>
      </c>
      <c r="B32" s="262" t="s">
        <v>413</v>
      </c>
      <c r="C32" s="224">
        <v>6313570</v>
      </c>
      <c r="D32" s="224">
        <v>6313570</v>
      </c>
    </row>
    <row r="33" spans="1:4" s="43" customFormat="1" ht="18" customHeight="1">
      <c r="A33" s="230" t="s">
        <v>229</v>
      </c>
      <c r="B33" s="262" t="s">
        <v>232</v>
      </c>
      <c r="C33" s="224"/>
      <c r="D33" s="224"/>
    </row>
    <row r="34" spans="1:4" s="43" customFormat="1" ht="18" customHeight="1" thickBot="1">
      <c r="A34" s="231" t="s">
        <v>230</v>
      </c>
      <c r="B34" s="371" t="s">
        <v>233</v>
      </c>
      <c r="C34" s="224">
        <v>2041539</v>
      </c>
      <c r="D34" s="224">
        <v>2041539</v>
      </c>
    </row>
    <row r="35" spans="1:4" s="43" customFormat="1" ht="18" customHeight="1" thickBot="1">
      <c r="A35" s="228" t="s">
        <v>16</v>
      </c>
      <c r="B35" s="372" t="s">
        <v>234</v>
      </c>
      <c r="C35" s="223">
        <f>SUM(C36:C45)</f>
        <v>81990904</v>
      </c>
      <c r="D35" s="223">
        <f>SUM(D36:D45)</f>
        <v>85648252</v>
      </c>
    </row>
    <row r="36" spans="1:4" s="43" customFormat="1" ht="18" customHeight="1">
      <c r="A36" s="229" t="s">
        <v>80</v>
      </c>
      <c r="B36" s="293" t="s">
        <v>237</v>
      </c>
      <c r="C36" s="224"/>
      <c r="D36" s="224"/>
    </row>
    <row r="37" spans="1:4" s="43" customFormat="1" ht="18" customHeight="1">
      <c r="A37" s="230" t="s">
        <v>81</v>
      </c>
      <c r="B37" s="262" t="s">
        <v>414</v>
      </c>
      <c r="C37" s="224">
        <v>60771749</v>
      </c>
      <c r="D37" s="224">
        <v>64429097</v>
      </c>
    </row>
    <row r="38" spans="1:4" s="43" customFormat="1" ht="18" customHeight="1">
      <c r="A38" s="230" t="s">
        <v>82</v>
      </c>
      <c r="B38" s="262" t="s">
        <v>415</v>
      </c>
      <c r="C38" s="224">
        <v>506541</v>
      </c>
      <c r="D38" s="224">
        <v>506541</v>
      </c>
    </row>
    <row r="39" spans="1:4" s="43" customFormat="1" ht="18" customHeight="1">
      <c r="A39" s="230" t="s">
        <v>154</v>
      </c>
      <c r="B39" s="262" t="s">
        <v>416</v>
      </c>
      <c r="C39" s="224"/>
      <c r="D39" s="224"/>
    </row>
    <row r="40" spans="1:4" s="43" customFormat="1" ht="18" customHeight="1">
      <c r="A40" s="230" t="s">
        <v>155</v>
      </c>
      <c r="B40" s="262" t="s">
        <v>417</v>
      </c>
      <c r="C40" s="224">
        <v>3281477</v>
      </c>
      <c r="D40" s="224">
        <v>3281477</v>
      </c>
    </row>
    <row r="41" spans="1:4" s="43" customFormat="1" ht="18" customHeight="1">
      <c r="A41" s="230" t="s">
        <v>156</v>
      </c>
      <c r="B41" s="262" t="s">
        <v>418</v>
      </c>
      <c r="C41" s="224">
        <v>17431137</v>
      </c>
      <c r="D41" s="224">
        <v>17431137</v>
      </c>
    </row>
    <row r="42" spans="1:4" s="43" customFormat="1" ht="18" customHeight="1">
      <c r="A42" s="230" t="s">
        <v>157</v>
      </c>
      <c r="B42" s="262" t="s">
        <v>238</v>
      </c>
      <c r="C42" s="224"/>
      <c r="D42" s="224"/>
    </row>
    <row r="43" spans="1:4" s="43" customFormat="1" ht="18" customHeight="1">
      <c r="A43" s="230" t="s">
        <v>158</v>
      </c>
      <c r="B43" s="262" t="s">
        <v>239</v>
      </c>
      <c r="C43" s="224"/>
      <c r="D43" s="224"/>
    </row>
    <row r="44" spans="1:4" s="43" customFormat="1" ht="18" customHeight="1">
      <c r="A44" s="230" t="s">
        <v>235</v>
      </c>
      <c r="B44" s="262" t="s">
        <v>240</v>
      </c>
      <c r="C44" s="224"/>
      <c r="D44" s="224"/>
    </row>
    <row r="45" spans="1:4" s="43" customFormat="1" ht="18" customHeight="1" thickBot="1">
      <c r="A45" s="231" t="s">
        <v>236</v>
      </c>
      <c r="B45" s="371" t="s">
        <v>419</v>
      </c>
      <c r="C45" s="224"/>
      <c r="D45" s="224"/>
    </row>
    <row r="46" spans="1:4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</row>
    <row r="47" spans="1:4" s="43" customFormat="1" ht="18" customHeight="1">
      <c r="A47" s="229" t="s">
        <v>83</v>
      </c>
      <c r="B47" s="293" t="s">
        <v>245</v>
      </c>
      <c r="C47" s="224"/>
      <c r="D47" s="224"/>
    </row>
    <row r="48" spans="1:4" s="43" customFormat="1" ht="18" customHeight="1">
      <c r="A48" s="230" t="s">
        <v>84</v>
      </c>
      <c r="B48" s="262" t="s">
        <v>246</v>
      </c>
      <c r="C48" s="224"/>
      <c r="D48" s="224"/>
    </row>
    <row r="49" spans="1:4" s="43" customFormat="1" ht="18.75">
      <c r="A49" s="230" t="s">
        <v>242</v>
      </c>
      <c r="B49" s="262" t="s">
        <v>247</v>
      </c>
      <c r="C49" s="224"/>
      <c r="D49" s="224"/>
    </row>
    <row r="50" spans="1:4" s="43" customFormat="1" ht="18.75">
      <c r="A50" s="230" t="s">
        <v>243</v>
      </c>
      <c r="B50" s="262" t="s">
        <v>248</v>
      </c>
      <c r="C50" s="224"/>
      <c r="D50" s="224"/>
    </row>
    <row r="51" spans="1:4" s="43" customFormat="1" ht="19.5" thickBot="1">
      <c r="A51" s="231" t="s">
        <v>244</v>
      </c>
      <c r="B51" s="371" t="s">
        <v>249</v>
      </c>
      <c r="C51" s="224"/>
      <c r="D51" s="224"/>
    </row>
    <row r="52" spans="1:4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</row>
    <row r="53" spans="1:4" s="43" customFormat="1" ht="27">
      <c r="A53" s="229" t="s">
        <v>85</v>
      </c>
      <c r="B53" s="293" t="s">
        <v>392</v>
      </c>
      <c r="C53" s="224"/>
      <c r="D53" s="224"/>
    </row>
    <row r="54" spans="1:4" s="43" customFormat="1" ht="18" customHeight="1">
      <c r="A54" s="230" t="s">
        <v>86</v>
      </c>
      <c r="B54" s="262" t="s">
        <v>393</v>
      </c>
      <c r="C54" s="224"/>
      <c r="D54" s="224"/>
    </row>
    <row r="55" spans="1:4" s="43" customFormat="1" ht="18.75">
      <c r="A55" s="230" t="s">
        <v>252</v>
      </c>
      <c r="B55" s="262" t="s">
        <v>250</v>
      </c>
      <c r="C55" s="224"/>
      <c r="D55" s="224"/>
    </row>
    <row r="56" spans="1:4" s="43" customFormat="1" ht="19.5" thickBot="1">
      <c r="A56" s="231" t="s">
        <v>253</v>
      </c>
      <c r="B56" s="371" t="s">
        <v>251</v>
      </c>
      <c r="C56" s="224"/>
      <c r="D56" s="224"/>
    </row>
    <row r="57" spans="1:4" s="43" customFormat="1" ht="19.5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</row>
    <row r="58" spans="1:4" s="43" customFormat="1" ht="27">
      <c r="A58" s="229" t="s">
        <v>160</v>
      </c>
      <c r="B58" s="293" t="s">
        <v>394</v>
      </c>
      <c r="C58" s="224"/>
      <c r="D58" s="224"/>
    </row>
    <row r="59" spans="1:4" s="43" customFormat="1" ht="18.75">
      <c r="A59" s="230" t="s">
        <v>161</v>
      </c>
      <c r="B59" s="262" t="s">
        <v>395</v>
      </c>
      <c r="C59" s="224"/>
      <c r="D59" s="224"/>
    </row>
    <row r="60" spans="1:4" s="43" customFormat="1" ht="18" customHeight="1">
      <c r="A60" s="230" t="s">
        <v>191</v>
      </c>
      <c r="B60" s="262" t="s">
        <v>256</v>
      </c>
      <c r="C60" s="224"/>
      <c r="D60" s="224"/>
    </row>
    <row r="61" spans="1:4" s="43" customFormat="1" ht="18" customHeight="1" thickBot="1">
      <c r="A61" s="231" t="s">
        <v>255</v>
      </c>
      <c r="B61" s="371" t="s">
        <v>257</v>
      </c>
      <c r="C61" s="224"/>
      <c r="D61" s="224"/>
    </row>
    <row r="62" spans="1:4" s="43" customFormat="1" ht="19.5" thickBot="1">
      <c r="A62" s="228" t="s">
        <v>20</v>
      </c>
      <c r="B62" s="372" t="s">
        <v>258</v>
      </c>
      <c r="C62" s="223">
        <f>+C7+C14+C21+C28+C35+C46+C52+C57</f>
        <v>505382315</v>
      </c>
      <c r="D62" s="223">
        <f>+D7+D14+D21+D28+D35+D46+D52+D57</f>
        <v>509816557</v>
      </c>
    </row>
    <row r="63" spans="1:4" s="43" customFormat="1" ht="19.5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</row>
    <row r="64" spans="1:4" s="43" customFormat="1" ht="18" customHeight="1">
      <c r="A64" s="229" t="s">
        <v>287</v>
      </c>
      <c r="B64" s="293" t="s">
        <v>259</v>
      </c>
      <c r="C64" s="224"/>
      <c r="D64" s="224"/>
    </row>
    <row r="65" spans="1:4" s="43" customFormat="1" ht="27">
      <c r="A65" s="230" t="s">
        <v>296</v>
      </c>
      <c r="B65" s="262" t="s">
        <v>260</v>
      </c>
      <c r="C65" s="224"/>
      <c r="D65" s="224"/>
    </row>
    <row r="66" spans="1:4" s="43" customFormat="1" ht="19.5" thickBot="1">
      <c r="A66" s="231" t="s">
        <v>297</v>
      </c>
      <c r="B66" s="373" t="s">
        <v>261</v>
      </c>
      <c r="C66" s="224"/>
      <c r="D66" s="224"/>
    </row>
    <row r="67" spans="1:4" s="43" customFormat="1" ht="19.5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</row>
    <row r="68" spans="1:4" s="43" customFormat="1" ht="18.75">
      <c r="A68" s="229" t="s">
        <v>130</v>
      </c>
      <c r="B68" s="293" t="s">
        <v>264</v>
      </c>
      <c r="C68" s="224"/>
      <c r="D68" s="224"/>
    </row>
    <row r="69" spans="1:4" s="43" customFormat="1" ht="18" customHeight="1">
      <c r="A69" s="230" t="s">
        <v>131</v>
      </c>
      <c r="B69" s="262" t="s">
        <v>265</v>
      </c>
      <c r="C69" s="224"/>
      <c r="D69" s="224"/>
    </row>
    <row r="70" spans="1:4" s="43" customFormat="1" ht="18" customHeight="1">
      <c r="A70" s="230" t="s">
        <v>288</v>
      </c>
      <c r="B70" s="262" t="s">
        <v>266</v>
      </c>
      <c r="C70" s="224"/>
      <c r="D70" s="224"/>
    </row>
    <row r="71" spans="1:4" s="43" customFormat="1" ht="18" customHeight="1" thickBot="1">
      <c r="A71" s="231" t="s">
        <v>289</v>
      </c>
      <c r="B71" s="371" t="s">
        <v>267</v>
      </c>
      <c r="C71" s="224"/>
      <c r="D71" s="224"/>
    </row>
    <row r="72" spans="1:4" s="43" customFormat="1" ht="18" customHeight="1" thickBot="1">
      <c r="A72" s="234" t="s">
        <v>268</v>
      </c>
      <c r="B72" s="370" t="s">
        <v>269</v>
      </c>
      <c r="C72" s="223">
        <f>SUM(C73:C74)</f>
        <v>134782972</v>
      </c>
      <c r="D72" s="223">
        <f>SUM(D73:D74)</f>
        <v>132902905</v>
      </c>
    </row>
    <row r="73" spans="1:4" s="43" customFormat="1" ht="18" customHeight="1">
      <c r="A73" s="229" t="s">
        <v>290</v>
      </c>
      <c r="B73" s="293" t="s">
        <v>270</v>
      </c>
      <c r="C73" s="224">
        <v>134782972</v>
      </c>
      <c r="D73" s="224">
        <v>132902905</v>
      </c>
    </row>
    <row r="74" spans="1:4" s="43" customFormat="1" ht="18" customHeight="1" thickBot="1">
      <c r="A74" s="231" t="s">
        <v>291</v>
      </c>
      <c r="B74" s="293" t="s">
        <v>644</v>
      </c>
      <c r="C74" s="224"/>
      <c r="D74" s="224"/>
    </row>
    <row r="75" spans="1:4" s="43" customFormat="1" ht="18" customHeight="1" thickBot="1">
      <c r="A75" s="234" t="s">
        <v>271</v>
      </c>
      <c r="B75" s="370" t="s">
        <v>272</v>
      </c>
      <c r="C75" s="223">
        <f>SUM(C76:C78)</f>
        <v>0</v>
      </c>
      <c r="D75" s="223">
        <f>SUM(D76:D78)</f>
        <v>0</v>
      </c>
    </row>
    <row r="76" spans="1:4" s="43" customFormat="1" ht="18" customHeight="1">
      <c r="A76" s="229" t="s">
        <v>292</v>
      </c>
      <c r="B76" s="293" t="s">
        <v>446</v>
      </c>
      <c r="C76" s="224"/>
      <c r="D76" s="224"/>
    </row>
    <row r="77" spans="1:4" s="43" customFormat="1" ht="18" customHeight="1">
      <c r="A77" s="230" t="s">
        <v>293</v>
      </c>
      <c r="B77" s="262" t="s">
        <v>273</v>
      </c>
      <c r="C77" s="224"/>
      <c r="D77" s="224"/>
    </row>
    <row r="78" spans="1:4" s="43" customFormat="1" ht="19.5" thickBot="1">
      <c r="A78" s="231" t="s">
        <v>294</v>
      </c>
      <c r="B78" s="371" t="s">
        <v>636</v>
      </c>
      <c r="C78" s="224"/>
      <c r="D78" s="224"/>
    </row>
    <row r="79" spans="1:4" s="43" customFormat="1" ht="20.25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</row>
    <row r="80" spans="1:4" s="43" customFormat="1" ht="18" customHeight="1">
      <c r="A80" s="235" t="s">
        <v>276</v>
      </c>
      <c r="B80" s="293" t="s">
        <v>277</v>
      </c>
      <c r="C80" s="224"/>
      <c r="D80" s="224"/>
    </row>
    <row r="81" spans="1:4" s="43" customFormat="1" ht="18" customHeight="1">
      <c r="A81" s="236" t="s">
        <v>278</v>
      </c>
      <c r="B81" s="262" t="s">
        <v>279</v>
      </c>
      <c r="C81" s="224"/>
      <c r="D81" s="224"/>
    </row>
    <row r="82" spans="1:4" s="43" customFormat="1" ht="30">
      <c r="A82" s="236" t="s">
        <v>280</v>
      </c>
      <c r="B82" s="262" t="s">
        <v>281</v>
      </c>
      <c r="C82" s="224"/>
      <c r="D82" s="224"/>
    </row>
    <row r="83" spans="1:4" s="43" customFormat="1" ht="18" customHeight="1" thickBot="1">
      <c r="A83" s="237" t="s">
        <v>282</v>
      </c>
      <c r="B83" s="371" t="s">
        <v>283</v>
      </c>
      <c r="C83" s="224"/>
      <c r="D83" s="224"/>
    </row>
    <row r="84" spans="1:4" s="43" customFormat="1" ht="19.5" thickBot="1">
      <c r="A84" s="234" t="s">
        <v>284</v>
      </c>
      <c r="B84" s="370" t="s">
        <v>635</v>
      </c>
      <c r="C84" s="224"/>
      <c r="D84" s="224"/>
    </row>
    <row r="85" spans="1:4" s="37" customFormat="1" ht="18" customHeight="1" thickBot="1">
      <c r="A85" s="234" t="s">
        <v>285</v>
      </c>
      <c r="B85" s="374" t="s">
        <v>286</v>
      </c>
      <c r="C85" s="223">
        <f>+C63+C67+C72+C75+C79+C84</f>
        <v>134782972</v>
      </c>
      <c r="D85" s="223">
        <f>+D63+D67+D72+D75+D79+D84</f>
        <v>132902905</v>
      </c>
    </row>
    <row r="86" spans="1:4" s="44" customFormat="1" ht="18" customHeight="1" thickBot="1">
      <c r="A86" s="239" t="s">
        <v>298</v>
      </c>
      <c r="B86" s="375" t="s">
        <v>378</v>
      </c>
      <c r="C86" s="223">
        <f>+C62+C85</f>
        <v>640165287</v>
      </c>
      <c r="D86" s="223">
        <f>+D62+D85</f>
        <v>642719462</v>
      </c>
    </row>
    <row r="87" spans="1:4" s="37" customFormat="1" ht="18" customHeight="1" thickBot="1">
      <c r="A87" s="240"/>
      <c r="B87" s="376"/>
      <c r="C87" s="241"/>
      <c r="D87" s="241"/>
    </row>
    <row r="88" spans="1:4" s="43" customFormat="1" ht="18" customHeight="1" thickBot="1">
      <c r="A88" s="365" t="s">
        <v>45</v>
      </c>
      <c r="B88" s="377"/>
      <c r="C88" s="366"/>
      <c r="D88" s="366"/>
    </row>
    <row r="89" spans="1:4" s="37" customFormat="1" ht="18" customHeight="1" thickBot="1">
      <c r="A89" s="228" t="s">
        <v>12</v>
      </c>
      <c r="B89" s="378" t="s">
        <v>633</v>
      </c>
      <c r="C89" s="367">
        <f>SUM(C90:C94)</f>
        <v>166078687</v>
      </c>
      <c r="D89" s="367">
        <f>SUM(D90:D94)</f>
        <v>166632862</v>
      </c>
    </row>
    <row r="90" spans="1:4" s="37" customFormat="1" ht="18" customHeight="1">
      <c r="A90" s="229" t="s">
        <v>87</v>
      </c>
      <c r="B90" s="379" t="s">
        <v>40</v>
      </c>
      <c r="C90" s="224">
        <v>43918060</v>
      </c>
      <c r="D90" s="224">
        <v>43918060</v>
      </c>
    </row>
    <row r="91" spans="1:4" s="37" customFormat="1" ht="18" customHeight="1">
      <c r="A91" s="230" t="s">
        <v>88</v>
      </c>
      <c r="B91" s="264" t="s">
        <v>162</v>
      </c>
      <c r="C91" s="224">
        <v>9120612</v>
      </c>
      <c r="D91" s="224">
        <v>9120612</v>
      </c>
    </row>
    <row r="92" spans="1:4" s="37" customFormat="1" ht="18" customHeight="1">
      <c r="A92" s="230" t="s">
        <v>89</v>
      </c>
      <c r="B92" s="264" t="s">
        <v>122</v>
      </c>
      <c r="C92" s="224">
        <v>98449062</v>
      </c>
      <c r="D92" s="224">
        <v>98728062</v>
      </c>
    </row>
    <row r="93" spans="1:4" s="37" customFormat="1" ht="18" customHeight="1">
      <c r="A93" s="230" t="s">
        <v>90</v>
      </c>
      <c r="B93" s="380" t="s">
        <v>163</v>
      </c>
      <c r="C93" s="224">
        <v>10654953</v>
      </c>
      <c r="D93" s="224">
        <v>10654953</v>
      </c>
    </row>
    <row r="94" spans="1:4" s="37" customFormat="1" ht="18" customHeight="1">
      <c r="A94" s="230" t="s">
        <v>101</v>
      </c>
      <c r="B94" s="381" t="s">
        <v>164</v>
      </c>
      <c r="C94" s="232">
        <f>SUM(C95:C104)</f>
        <v>3936000</v>
      </c>
      <c r="D94" s="232">
        <f>SUM(D95:D104)</f>
        <v>4211175</v>
      </c>
    </row>
    <row r="95" spans="1:4" s="37" customFormat="1" ht="18" customHeight="1">
      <c r="A95" s="230" t="s">
        <v>91</v>
      </c>
      <c r="B95" s="264" t="s">
        <v>301</v>
      </c>
      <c r="C95" s="224"/>
      <c r="D95" s="224"/>
    </row>
    <row r="96" spans="1:4" s="37" customFormat="1" ht="18" customHeight="1">
      <c r="A96" s="230" t="s">
        <v>92</v>
      </c>
      <c r="B96" s="266" t="s">
        <v>302</v>
      </c>
      <c r="C96" s="224"/>
      <c r="D96" s="224"/>
    </row>
    <row r="97" spans="1:4" s="37" customFormat="1" ht="18" customHeight="1">
      <c r="A97" s="230" t="s">
        <v>102</v>
      </c>
      <c r="B97" s="264" t="s">
        <v>303</v>
      </c>
      <c r="C97" s="224"/>
      <c r="D97" s="224"/>
    </row>
    <row r="98" spans="1:4" s="37" customFormat="1" ht="18" customHeight="1">
      <c r="A98" s="230" t="s">
        <v>103</v>
      </c>
      <c r="B98" s="264" t="s">
        <v>640</v>
      </c>
      <c r="C98" s="224"/>
      <c r="D98" s="224"/>
    </row>
    <row r="99" spans="1:4" s="37" customFormat="1" ht="18" customHeight="1">
      <c r="A99" s="230" t="s">
        <v>104</v>
      </c>
      <c r="B99" s="266" t="s">
        <v>305</v>
      </c>
      <c r="C99" s="224">
        <v>2576000</v>
      </c>
      <c r="D99" s="224">
        <v>2576000</v>
      </c>
    </row>
    <row r="100" spans="1:4" s="37" customFormat="1" ht="18" customHeight="1">
      <c r="A100" s="230" t="s">
        <v>105</v>
      </c>
      <c r="B100" s="266" t="s">
        <v>306</v>
      </c>
      <c r="C100" s="224"/>
      <c r="D100" s="224"/>
    </row>
    <row r="101" spans="1:4" s="37" customFormat="1" ht="18" customHeight="1">
      <c r="A101" s="230" t="s">
        <v>107</v>
      </c>
      <c r="B101" s="264" t="s">
        <v>641</v>
      </c>
      <c r="C101" s="224"/>
      <c r="D101" s="224"/>
    </row>
    <row r="102" spans="1:4" s="37" customFormat="1" ht="18" customHeight="1">
      <c r="A102" s="251" t="s">
        <v>165</v>
      </c>
      <c r="B102" s="267" t="s">
        <v>308</v>
      </c>
      <c r="C102" s="224"/>
      <c r="D102" s="224"/>
    </row>
    <row r="103" spans="1:4" s="37" customFormat="1" ht="18" customHeight="1">
      <c r="A103" s="230" t="s">
        <v>299</v>
      </c>
      <c r="B103" s="267" t="s">
        <v>309</v>
      </c>
      <c r="C103" s="224"/>
      <c r="D103" s="224"/>
    </row>
    <row r="104" spans="1:4" s="37" customFormat="1" ht="18" customHeight="1" thickBot="1">
      <c r="A104" s="252" t="s">
        <v>300</v>
      </c>
      <c r="B104" s="268" t="s">
        <v>310</v>
      </c>
      <c r="C104" s="224">
        <v>1360000</v>
      </c>
      <c r="D104" s="224">
        <v>1635175</v>
      </c>
    </row>
    <row r="105" spans="1:4" s="37" customFormat="1" ht="18" customHeight="1" thickBot="1">
      <c r="A105" s="228" t="s">
        <v>13</v>
      </c>
      <c r="B105" s="382" t="s">
        <v>634</v>
      </c>
      <c r="C105" s="223">
        <f>+C106+C108+C110</f>
        <v>303450256</v>
      </c>
      <c r="D105" s="223">
        <f>+D106+D108+D110</f>
        <v>305707838</v>
      </c>
    </row>
    <row r="106" spans="1:4" s="37" customFormat="1" ht="18" customHeight="1">
      <c r="A106" s="229" t="s">
        <v>93</v>
      </c>
      <c r="B106" s="264" t="s">
        <v>190</v>
      </c>
      <c r="C106" s="224">
        <v>69557800</v>
      </c>
      <c r="D106" s="224">
        <v>71815382</v>
      </c>
    </row>
    <row r="107" spans="1:4" s="37" customFormat="1" ht="18" customHeight="1">
      <c r="A107" s="229" t="s">
        <v>94</v>
      </c>
      <c r="B107" s="267" t="s">
        <v>314</v>
      </c>
      <c r="C107" s="224">
        <v>0</v>
      </c>
      <c r="D107" s="224">
        <v>0</v>
      </c>
    </row>
    <row r="108" spans="1:4" s="37" customFormat="1" ht="18.75">
      <c r="A108" s="229" t="s">
        <v>95</v>
      </c>
      <c r="B108" s="267" t="s">
        <v>166</v>
      </c>
      <c r="C108" s="224">
        <v>233892456</v>
      </c>
      <c r="D108" s="224">
        <v>233892456</v>
      </c>
    </row>
    <row r="109" spans="1:4" s="37" customFormat="1" ht="18.75">
      <c r="A109" s="229" t="s">
        <v>96</v>
      </c>
      <c r="B109" s="267" t="s">
        <v>315</v>
      </c>
      <c r="C109" s="224">
        <v>0</v>
      </c>
      <c r="D109" s="224">
        <v>0</v>
      </c>
    </row>
    <row r="110" spans="1:4" s="37" customFormat="1" ht="18.75">
      <c r="A110" s="229" t="s">
        <v>97</v>
      </c>
      <c r="B110" s="383" t="s">
        <v>192</v>
      </c>
      <c r="C110" s="253">
        <f>SUM(C111:C118)</f>
        <v>0</v>
      </c>
      <c r="D110" s="253">
        <f>SUM(D111:D118)</f>
        <v>0</v>
      </c>
    </row>
    <row r="111" spans="1:4" s="37" customFormat="1" ht="25.5">
      <c r="A111" s="229" t="s">
        <v>106</v>
      </c>
      <c r="B111" s="384" t="s">
        <v>386</v>
      </c>
      <c r="C111" s="224"/>
      <c r="D111" s="224"/>
    </row>
    <row r="112" spans="1:4" s="37" customFormat="1" ht="25.5">
      <c r="A112" s="229" t="s">
        <v>108</v>
      </c>
      <c r="B112" s="271" t="s">
        <v>320</v>
      </c>
      <c r="C112" s="224"/>
      <c r="D112" s="224"/>
    </row>
    <row r="113" spans="1:4" s="37" customFormat="1" ht="25.5">
      <c r="A113" s="229" t="s">
        <v>167</v>
      </c>
      <c r="B113" s="264" t="s">
        <v>304</v>
      </c>
      <c r="C113" s="224"/>
      <c r="D113" s="224"/>
    </row>
    <row r="114" spans="1:4" s="37" customFormat="1" ht="18.75">
      <c r="A114" s="229" t="s">
        <v>168</v>
      </c>
      <c r="B114" s="264" t="s">
        <v>319</v>
      </c>
      <c r="C114" s="224"/>
      <c r="D114" s="224"/>
    </row>
    <row r="115" spans="1:4" s="37" customFormat="1" ht="18.75">
      <c r="A115" s="229" t="s">
        <v>169</v>
      </c>
      <c r="B115" s="264" t="s">
        <v>318</v>
      </c>
      <c r="C115" s="224"/>
      <c r="D115" s="224"/>
    </row>
    <row r="116" spans="1:4" s="37" customFormat="1" ht="18" customHeight="1">
      <c r="A116" s="229" t="s">
        <v>311</v>
      </c>
      <c r="B116" s="264" t="s">
        <v>641</v>
      </c>
      <c r="C116" s="224"/>
      <c r="D116" s="224"/>
    </row>
    <row r="117" spans="1:4" s="37" customFormat="1" ht="18" customHeight="1">
      <c r="A117" s="229" t="s">
        <v>312</v>
      </c>
      <c r="B117" s="264" t="s">
        <v>317</v>
      </c>
      <c r="C117" s="224"/>
      <c r="D117" s="224"/>
    </row>
    <row r="118" spans="1:4" s="37" customFormat="1" ht="18" customHeight="1" thickBot="1">
      <c r="A118" s="251" t="s">
        <v>313</v>
      </c>
      <c r="B118" s="264" t="s">
        <v>645</v>
      </c>
      <c r="C118" s="224"/>
      <c r="D118" s="224"/>
    </row>
    <row r="119" spans="1:4" s="37" customFormat="1" ht="18" customHeight="1" thickBot="1">
      <c r="A119" s="228" t="s">
        <v>14</v>
      </c>
      <c r="B119" s="372" t="s">
        <v>321</v>
      </c>
      <c r="C119" s="223">
        <f>+C120+C121</f>
        <v>3000000</v>
      </c>
      <c r="D119" s="223">
        <f>+D120+D121</f>
        <v>3000000</v>
      </c>
    </row>
    <row r="120" spans="1:4" s="37" customFormat="1" ht="18" customHeight="1">
      <c r="A120" s="229" t="s">
        <v>76</v>
      </c>
      <c r="B120" s="271" t="s">
        <v>46</v>
      </c>
      <c r="C120" s="224">
        <v>3000000</v>
      </c>
      <c r="D120" s="224">
        <v>3000000</v>
      </c>
    </row>
    <row r="121" spans="1:4" s="37" customFormat="1" ht="18" customHeight="1" thickBot="1">
      <c r="A121" s="231" t="s">
        <v>77</v>
      </c>
      <c r="B121" s="267" t="s">
        <v>47</v>
      </c>
      <c r="C121" s="224">
        <v>0</v>
      </c>
      <c r="D121" s="224">
        <v>0</v>
      </c>
    </row>
    <row r="122" spans="1:4" s="37" customFormat="1" ht="18" customHeight="1" thickBot="1">
      <c r="A122" s="228" t="s">
        <v>15</v>
      </c>
      <c r="B122" s="372" t="s">
        <v>322</v>
      </c>
      <c r="C122" s="223">
        <f>+C89+C105+C119</f>
        <v>472528943</v>
      </c>
      <c r="D122" s="223">
        <f>+D89+D105+D119</f>
        <v>475340700</v>
      </c>
    </row>
    <row r="123" spans="1:4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</row>
    <row r="124" spans="1:4" s="37" customFormat="1" ht="18" customHeight="1">
      <c r="A124" s="229" t="s">
        <v>80</v>
      </c>
      <c r="B124" s="271" t="s">
        <v>323</v>
      </c>
      <c r="C124" s="224"/>
      <c r="D124" s="224"/>
    </row>
    <row r="125" spans="1:4" s="37" customFormat="1" ht="18" customHeight="1">
      <c r="A125" s="229" t="s">
        <v>81</v>
      </c>
      <c r="B125" s="271" t="s">
        <v>643</v>
      </c>
      <c r="C125" s="224"/>
      <c r="D125" s="224"/>
    </row>
    <row r="126" spans="1:4" s="37" customFormat="1" ht="18" customHeight="1" thickBot="1">
      <c r="A126" s="251" t="s">
        <v>82</v>
      </c>
      <c r="B126" s="385" t="s">
        <v>324</v>
      </c>
      <c r="C126" s="224"/>
      <c r="D126" s="224"/>
    </row>
    <row r="127" spans="1:4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</row>
    <row r="128" spans="1:4" s="37" customFormat="1" ht="18" customHeight="1">
      <c r="A128" s="229" t="s">
        <v>83</v>
      </c>
      <c r="B128" s="271" t="s">
        <v>325</v>
      </c>
      <c r="C128" s="224"/>
      <c r="D128" s="224"/>
    </row>
    <row r="129" spans="1:4" s="37" customFormat="1" ht="18" customHeight="1">
      <c r="A129" s="229" t="s">
        <v>84</v>
      </c>
      <c r="B129" s="271" t="s">
        <v>326</v>
      </c>
      <c r="C129" s="224"/>
      <c r="D129" s="224"/>
    </row>
    <row r="130" spans="1:4" s="37" customFormat="1" ht="18" customHeight="1">
      <c r="A130" s="229" t="s">
        <v>242</v>
      </c>
      <c r="B130" s="271" t="s">
        <v>327</v>
      </c>
      <c r="C130" s="224"/>
      <c r="D130" s="224"/>
    </row>
    <row r="131" spans="1:4" s="37" customFormat="1" ht="18" customHeight="1" thickBot="1">
      <c r="A131" s="251" t="s">
        <v>243</v>
      </c>
      <c r="B131" s="385" t="s">
        <v>328</v>
      </c>
      <c r="C131" s="224"/>
      <c r="D131" s="224"/>
    </row>
    <row r="132" spans="1:4" s="37" customFormat="1" ht="18" customHeight="1" thickBot="1">
      <c r="A132" s="228" t="s">
        <v>18</v>
      </c>
      <c r="B132" s="372" t="s">
        <v>329</v>
      </c>
      <c r="C132" s="223">
        <f>SUM(C133:C136)</f>
        <v>167636344</v>
      </c>
      <c r="D132" s="223">
        <f>SUM(D133:D136)</f>
        <v>167636344</v>
      </c>
    </row>
    <row r="133" spans="1:4" s="37" customFormat="1" ht="18" customHeight="1">
      <c r="A133" s="229" t="s">
        <v>85</v>
      </c>
      <c r="B133" s="271" t="s">
        <v>330</v>
      </c>
      <c r="C133" s="224"/>
      <c r="D133" s="224"/>
    </row>
    <row r="134" spans="1:4" s="37" customFormat="1" ht="18" customHeight="1">
      <c r="A134" s="229" t="s">
        <v>86</v>
      </c>
      <c r="B134" s="271" t="s">
        <v>339</v>
      </c>
      <c r="C134" s="224">
        <v>5810363</v>
      </c>
      <c r="D134" s="224">
        <v>5810363</v>
      </c>
    </row>
    <row r="135" spans="1:4" s="37" customFormat="1" ht="18" customHeight="1">
      <c r="A135" s="229" t="s">
        <v>252</v>
      </c>
      <c r="B135" s="271" t="s">
        <v>331</v>
      </c>
      <c r="C135" s="224"/>
      <c r="D135" s="224"/>
    </row>
    <row r="136" spans="1:4" s="37" customFormat="1" ht="18" customHeight="1" thickBot="1">
      <c r="A136" s="251" t="s">
        <v>253</v>
      </c>
      <c r="B136" s="385" t="s">
        <v>402</v>
      </c>
      <c r="C136" s="224">
        <v>161825981</v>
      </c>
      <c r="D136" s="224">
        <v>161825981</v>
      </c>
    </row>
    <row r="137" spans="1:4" s="37" customFormat="1" ht="18" customHeight="1" thickBot="1">
      <c r="A137" s="228" t="s">
        <v>19</v>
      </c>
      <c r="B137" s="372" t="s">
        <v>332</v>
      </c>
      <c r="C137" s="254">
        <f>SUM(C138:C141)</f>
        <v>0</v>
      </c>
      <c r="D137" s="254">
        <f>SUM(D138:D141)</f>
        <v>0</v>
      </c>
    </row>
    <row r="138" spans="1:4" s="37" customFormat="1" ht="18" customHeight="1">
      <c r="A138" s="229" t="s">
        <v>160</v>
      </c>
      <c r="B138" s="271" t="s">
        <v>333</v>
      </c>
      <c r="C138" s="224"/>
      <c r="D138" s="224"/>
    </row>
    <row r="139" spans="1:4" s="37" customFormat="1" ht="18" customHeight="1">
      <c r="A139" s="229" t="s">
        <v>161</v>
      </c>
      <c r="B139" s="271" t="s">
        <v>334</v>
      </c>
      <c r="C139" s="224"/>
      <c r="D139" s="224"/>
    </row>
    <row r="140" spans="1:4" s="37" customFormat="1" ht="18" customHeight="1">
      <c r="A140" s="229" t="s">
        <v>191</v>
      </c>
      <c r="B140" s="271" t="s">
        <v>335</v>
      </c>
      <c r="C140" s="224"/>
      <c r="D140" s="224"/>
    </row>
    <row r="141" spans="1:4" s="37" customFormat="1" ht="18" customHeight="1" thickBot="1">
      <c r="A141" s="229" t="s">
        <v>255</v>
      </c>
      <c r="B141" s="271" t="s">
        <v>336</v>
      </c>
      <c r="C141" s="224"/>
      <c r="D141" s="224"/>
    </row>
    <row r="142" spans="1:6" s="37" customFormat="1" ht="18" customHeight="1" thickBot="1">
      <c r="A142" s="228" t="s">
        <v>20</v>
      </c>
      <c r="B142" s="372" t="s">
        <v>337</v>
      </c>
      <c r="C142" s="255">
        <f>+C123+C127+C132+C137</f>
        <v>167636344</v>
      </c>
      <c r="D142" s="255">
        <f>+D123+D127+D132+D137</f>
        <v>167636344</v>
      </c>
      <c r="E142" s="46"/>
      <c r="F142" s="46"/>
    </row>
    <row r="143" spans="1:4" s="43" customFormat="1" ht="18" customHeight="1" thickBot="1">
      <c r="A143" s="256" t="s">
        <v>21</v>
      </c>
      <c r="B143" s="386" t="s">
        <v>338</v>
      </c>
      <c r="C143" s="255">
        <f>+C122+C142</f>
        <v>640165287</v>
      </c>
      <c r="D143" s="255">
        <f>+D122+D142</f>
        <v>642977044</v>
      </c>
    </row>
    <row r="144" spans="1:4" s="37" customFormat="1" ht="18" customHeight="1" thickBot="1">
      <c r="A144" s="257"/>
      <c r="B144" s="258"/>
      <c r="C144" s="243"/>
      <c r="D144" s="243"/>
    </row>
    <row r="145" spans="1:4" ht="16.5" thickBot="1">
      <c r="A145" s="259" t="s">
        <v>420</v>
      </c>
      <c r="B145" s="260"/>
      <c r="C145" s="261">
        <v>12</v>
      </c>
      <c r="D145" s="261">
        <v>12</v>
      </c>
    </row>
    <row r="146" spans="1:4" ht="16.5" thickBot="1">
      <c r="A146" s="259" t="s">
        <v>182</v>
      </c>
      <c r="B146" s="260"/>
      <c r="C146" s="261">
        <v>4</v>
      </c>
      <c r="D146" s="261">
        <v>4</v>
      </c>
    </row>
    <row r="147" spans="1:3" ht="18.75">
      <c r="A147" s="37"/>
      <c r="B147" s="37"/>
      <c r="C147" s="47"/>
    </row>
  </sheetData>
  <sheetProtection/>
  <mergeCells count="3"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6" r:id="rId1"/>
  <headerFooter alignWithMargins="0">
    <oddHeader>&amp;C
&amp;"Times New Roman CE,Félkövér"&amp;12Nagymányok Város Önkormányzatának&amp;R&amp;"Times New Roman CE,Félkövér dőlt"&amp;11 9.1 1. melléklet az 1/2018. (III.6.)  önkormányzati rendelethez</oddHeader>
  </headerFooter>
  <rowBreaks count="1" manualBreakCount="1">
    <brk id="87" max="8" man="1"/>
  </rowBreaks>
  <colBreaks count="1" manualBreakCount="1">
    <brk id="8" max="1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workbookViewId="0" topLeftCell="A58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16.00390625" style="31" customWidth="1"/>
    <col min="4" max="4" width="21.625" style="31" customWidth="1"/>
    <col min="5" max="16384" width="9.375" style="32" customWidth="1"/>
  </cols>
  <sheetData>
    <row r="1" spans="1:6" s="37" customFormat="1" ht="44.25" customHeight="1">
      <c r="A1" s="499" t="s">
        <v>626</v>
      </c>
      <c r="B1" s="499"/>
      <c r="C1" s="499"/>
      <c r="D1" s="499"/>
      <c r="E1" s="404"/>
      <c r="F1" s="404"/>
    </row>
    <row r="2" spans="1:3" s="37" customFormat="1" ht="18" customHeight="1">
      <c r="A2" s="364"/>
      <c r="B2" s="498" t="s">
        <v>630</v>
      </c>
      <c r="C2" s="498"/>
    </row>
    <row r="3" spans="1:3" s="37" customFormat="1" ht="18" customHeight="1">
      <c r="A3" s="471" t="s">
        <v>9</v>
      </c>
      <c r="B3" s="471"/>
      <c r="C3" s="471"/>
    </row>
    <row r="4" spans="1:4" s="37" customFormat="1" ht="18" customHeight="1" thickBot="1">
      <c r="A4" s="472" t="s">
        <v>133</v>
      </c>
      <c r="B4" s="472"/>
      <c r="C4" s="38"/>
      <c r="D4" s="38"/>
    </row>
    <row r="5" spans="1:4" s="37" customFormat="1" ht="18" customHeight="1" thickBot="1">
      <c r="A5" s="39" t="s">
        <v>56</v>
      </c>
      <c r="B5" s="387" t="s">
        <v>11</v>
      </c>
      <c r="C5" s="40" t="s">
        <v>397</v>
      </c>
      <c r="D5" s="40" t="s">
        <v>713</v>
      </c>
    </row>
    <row r="6" spans="1:4" s="43" customFormat="1" ht="18" customHeight="1" thickBot="1">
      <c r="A6" s="41">
        <v>1</v>
      </c>
      <c r="B6" s="388">
        <v>2</v>
      </c>
      <c r="C6" s="42">
        <v>3</v>
      </c>
      <c r="D6" s="42">
        <v>4</v>
      </c>
    </row>
    <row r="7" spans="1:4" s="43" customFormat="1" ht="18" customHeight="1" thickBot="1">
      <c r="A7" s="222" t="s">
        <v>12</v>
      </c>
      <c r="B7" s="368" t="s">
        <v>217</v>
      </c>
      <c r="C7" s="223">
        <f>SUM(C8:C11)</f>
        <v>0</v>
      </c>
      <c r="D7" s="223">
        <f>SUM(D8:D11)</f>
        <v>0</v>
      </c>
    </row>
    <row r="8" spans="1:4" s="43" customFormat="1" ht="27">
      <c r="A8" s="229" t="s">
        <v>87</v>
      </c>
      <c r="B8" s="293" t="s">
        <v>403</v>
      </c>
      <c r="C8" s="224"/>
      <c r="D8" s="224"/>
    </row>
    <row r="9" spans="1:4" s="43" customFormat="1" ht="27">
      <c r="A9" s="230" t="s">
        <v>88</v>
      </c>
      <c r="B9" s="262" t="s">
        <v>404</v>
      </c>
      <c r="C9" s="224"/>
      <c r="D9" s="224"/>
    </row>
    <row r="10" spans="1:4" s="43" customFormat="1" ht="27">
      <c r="A10" s="230" t="s">
        <v>89</v>
      </c>
      <c r="B10" s="262" t="s">
        <v>405</v>
      </c>
      <c r="C10" s="224"/>
      <c r="D10" s="224"/>
    </row>
    <row r="11" spans="1:4" s="43" customFormat="1" ht="18.75">
      <c r="A11" s="230" t="s">
        <v>399</v>
      </c>
      <c r="B11" s="262" t="s">
        <v>406</v>
      </c>
      <c r="C11" s="224"/>
      <c r="D11" s="224"/>
    </row>
    <row r="12" spans="1:4" s="43" customFormat="1" ht="25.5">
      <c r="A12" s="230" t="s">
        <v>101</v>
      </c>
      <c r="B12" s="369" t="s">
        <v>408</v>
      </c>
      <c r="C12" s="226"/>
      <c r="D12" s="226"/>
    </row>
    <row r="13" spans="1:4" s="43" customFormat="1" ht="19.5" thickBot="1">
      <c r="A13" s="231" t="s">
        <v>400</v>
      </c>
      <c r="B13" s="262" t="s">
        <v>407</v>
      </c>
      <c r="C13" s="227"/>
      <c r="D13" s="227"/>
    </row>
    <row r="14" spans="1:4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  <c r="D14" s="223">
        <f>+D15+D16+D17+D18+D19</f>
        <v>0</v>
      </c>
    </row>
    <row r="15" spans="1:4" s="43" customFormat="1" ht="18" customHeight="1">
      <c r="A15" s="229" t="s">
        <v>93</v>
      </c>
      <c r="B15" s="293" t="s">
        <v>218</v>
      </c>
      <c r="C15" s="224"/>
      <c r="D15" s="224"/>
    </row>
    <row r="16" spans="1:4" s="43" customFormat="1" ht="18.75">
      <c r="A16" s="230" t="s">
        <v>94</v>
      </c>
      <c r="B16" s="262" t="s">
        <v>219</v>
      </c>
      <c r="C16" s="224"/>
      <c r="D16" s="224"/>
    </row>
    <row r="17" spans="1:4" s="43" customFormat="1" ht="27">
      <c r="A17" s="230" t="s">
        <v>95</v>
      </c>
      <c r="B17" s="262" t="s">
        <v>382</v>
      </c>
      <c r="C17" s="224"/>
      <c r="D17" s="224"/>
    </row>
    <row r="18" spans="1:4" s="43" customFormat="1" ht="27">
      <c r="A18" s="230" t="s">
        <v>96</v>
      </c>
      <c r="B18" s="262" t="s">
        <v>383</v>
      </c>
      <c r="C18" s="224"/>
      <c r="D18" s="224"/>
    </row>
    <row r="19" spans="1:4" s="43" customFormat="1" ht="25.5">
      <c r="A19" s="230" t="s">
        <v>97</v>
      </c>
      <c r="B19" s="221" t="s">
        <v>409</v>
      </c>
      <c r="C19" s="224"/>
      <c r="D19" s="224"/>
    </row>
    <row r="20" spans="1:4" s="43" customFormat="1" ht="19.5" thickBot="1">
      <c r="A20" s="231" t="s">
        <v>106</v>
      </c>
      <c r="B20" s="371" t="s">
        <v>220</v>
      </c>
      <c r="C20" s="224"/>
      <c r="D20" s="224"/>
    </row>
    <row r="21" spans="1:4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  <c r="D21" s="223">
        <f>+D22+D23+D24+D25+D26</f>
        <v>0</v>
      </c>
    </row>
    <row r="22" spans="1:4" s="43" customFormat="1" ht="18.75">
      <c r="A22" s="229" t="s">
        <v>76</v>
      </c>
      <c r="B22" s="293" t="s">
        <v>401</v>
      </c>
      <c r="C22" s="224"/>
      <c r="D22" s="224"/>
    </row>
    <row r="23" spans="1:4" s="43" customFormat="1" ht="27">
      <c r="A23" s="230" t="s">
        <v>77</v>
      </c>
      <c r="B23" s="262" t="s">
        <v>221</v>
      </c>
      <c r="C23" s="224"/>
      <c r="D23" s="224"/>
    </row>
    <row r="24" spans="1:4" s="43" customFormat="1" ht="27">
      <c r="A24" s="230" t="s">
        <v>78</v>
      </c>
      <c r="B24" s="262" t="s">
        <v>384</v>
      </c>
      <c r="C24" s="224"/>
      <c r="D24" s="224"/>
    </row>
    <row r="25" spans="1:4" s="43" customFormat="1" ht="27">
      <c r="A25" s="230" t="s">
        <v>79</v>
      </c>
      <c r="B25" s="262" t="s">
        <v>385</v>
      </c>
      <c r="C25" s="224"/>
      <c r="D25" s="224"/>
    </row>
    <row r="26" spans="1:4" s="43" customFormat="1" ht="18.75">
      <c r="A26" s="230" t="s">
        <v>150</v>
      </c>
      <c r="B26" s="262" t="s">
        <v>222</v>
      </c>
      <c r="C26" s="224"/>
      <c r="D26" s="224"/>
    </row>
    <row r="27" spans="1:4" s="43" customFormat="1" ht="18" customHeight="1" thickBot="1">
      <c r="A27" s="231" t="s">
        <v>151</v>
      </c>
      <c r="B27" s="371" t="s">
        <v>223</v>
      </c>
      <c r="C27" s="224"/>
      <c r="D27" s="224"/>
    </row>
    <row r="28" spans="1:4" s="43" customFormat="1" ht="18" customHeight="1" thickBot="1">
      <c r="A28" s="228" t="s">
        <v>152</v>
      </c>
      <c r="B28" s="372" t="s">
        <v>224</v>
      </c>
      <c r="C28" s="223">
        <f>+C29+C32+C33+C34</f>
        <v>0</v>
      </c>
      <c r="D28" s="223">
        <f>+D29+D32+D33+D34</f>
        <v>0</v>
      </c>
    </row>
    <row r="29" spans="1:4" s="43" customFormat="1" ht="18" customHeight="1">
      <c r="A29" s="229" t="s">
        <v>225</v>
      </c>
      <c r="B29" s="293" t="s">
        <v>231</v>
      </c>
      <c r="C29" s="233">
        <f>+C30+C31</f>
        <v>0</v>
      </c>
      <c r="D29" s="233">
        <f>+D30+D31</f>
        <v>0</v>
      </c>
    </row>
    <row r="30" spans="1:4" s="43" customFormat="1" ht="18" customHeight="1">
      <c r="A30" s="230" t="s">
        <v>226</v>
      </c>
      <c r="B30" s="262" t="s">
        <v>411</v>
      </c>
      <c r="C30" s="224"/>
      <c r="D30" s="224"/>
    </row>
    <row r="31" spans="1:4" s="43" customFormat="1" ht="18" customHeight="1">
      <c r="A31" s="230" t="s">
        <v>227</v>
      </c>
      <c r="B31" s="262" t="s">
        <v>412</v>
      </c>
      <c r="C31" s="224"/>
      <c r="D31" s="224"/>
    </row>
    <row r="32" spans="1:4" s="43" customFormat="1" ht="18" customHeight="1">
      <c r="A32" s="230" t="s">
        <v>228</v>
      </c>
      <c r="B32" s="262" t="s">
        <v>413</v>
      </c>
      <c r="C32" s="224"/>
      <c r="D32" s="224"/>
    </row>
    <row r="33" spans="1:4" s="43" customFormat="1" ht="18.75">
      <c r="A33" s="230" t="s">
        <v>229</v>
      </c>
      <c r="B33" s="262" t="s">
        <v>232</v>
      </c>
      <c r="C33" s="224"/>
      <c r="D33" s="224"/>
    </row>
    <row r="34" spans="1:4" s="43" customFormat="1" ht="18" customHeight="1" thickBot="1">
      <c r="A34" s="231" t="s">
        <v>230</v>
      </c>
      <c r="B34" s="371" t="s">
        <v>233</v>
      </c>
      <c r="C34" s="224"/>
      <c r="D34" s="224"/>
    </row>
    <row r="35" spans="1:4" s="43" customFormat="1" ht="18" customHeight="1" thickBot="1">
      <c r="A35" s="228" t="s">
        <v>16</v>
      </c>
      <c r="B35" s="372" t="s">
        <v>234</v>
      </c>
      <c r="C35" s="223">
        <f>SUM(C36:C45)</f>
        <v>0</v>
      </c>
      <c r="D35" s="223">
        <f>SUM(D36:D45)</f>
        <v>0</v>
      </c>
    </row>
    <row r="36" spans="1:4" s="43" customFormat="1" ht="18" customHeight="1">
      <c r="A36" s="229" t="s">
        <v>80</v>
      </c>
      <c r="B36" s="293" t="s">
        <v>237</v>
      </c>
      <c r="C36" s="224"/>
      <c r="D36" s="224"/>
    </row>
    <row r="37" spans="1:4" s="43" customFormat="1" ht="18" customHeight="1">
      <c r="A37" s="230" t="s">
        <v>81</v>
      </c>
      <c r="B37" s="262" t="s">
        <v>414</v>
      </c>
      <c r="C37" s="224"/>
      <c r="D37" s="224"/>
    </row>
    <row r="38" spans="1:4" s="43" customFormat="1" ht="18" customHeight="1">
      <c r="A38" s="230" t="s">
        <v>82</v>
      </c>
      <c r="B38" s="262" t="s">
        <v>415</v>
      </c>
      <c r="C38" s="224"/>
      <c r="D38" s="224"/>
    </row>
    <row r="39" spans="1:4" s="43" customFormat="1" ht="18" customHeight="1">
      <c r="A39" s="230" t="s">
        <v>154</v>
      </c>
      <c r="B39" s="262" t="s">
        <v>416</v>
      </c>
      <c r="C39" s="224"/>
      <c r="D39" s="224"/>
    </row>
    <row r="40" spans="1:4" s="43" customFormat="1" ht="18" customHeight="1">
      <c r="A40" s="230" t="s">
        <v>155</v>
      </c>
      <c r="B40" s="262" t="s">
        <v>417</v>
      </c>
      <c r="C40" s="224"/>
      <c r="D40" s="224"/>
    </row>
    <row r="41" spans="1:4" s="43" customFormat="1" ht="18" customHeight="1">
      <c r="A41" s="230" t="s">
        <v>156</v>
      </c>
      <c r="B41" s="262" t="s">
        <v>418</v>
      </c>
      <c r="C41" s="224"/>
      <c r="D41" s="224"/>
    </row>
    <row r="42" spans="1:4" s="43" customFormat="1" ht="18" customHeight="1">
      <c r="A42" s="230" t="s">
        <v>157</v>
      </c>
      <c r="B42" s="262" t="s">
        <v>238</v>
      </c>
      <c r="C42" s="224"/>
      <c r="D42" s="224"/>
    </row>
    <row r="43" spans="1:4" s="43" customFormat="1" ht="18" customHeight="1">
      <c r="A43" s="230" t="s">
        <v>158</v>
      </c>
      <c r="B43" s="262" t="s">
        <v>239</v>
      </c>
      <c r="C43" s="224"/>
      <c r="D43" s="224"/>
    </row>
    <row r="44" spans="1:4" s="43" customFormat="1" ht="18" customHeight="1">
      <c r="A44" s="230" t="s">
        <v>235</v>
      </c>
      <c r="B44" s="262" t="s">
        <v>240</v>
      </c>
      <c r="C44" s="224"/>
      <c r="D44" s="224"/>
    </row>
    <row r="45" spans="1:4" s="43" customFormat="1" ht="18" customHeight="1" thickBot="1">
      <c r="A45" s="231" t="s">
        <v>236</v>
      </c>
      <c r="B45" s="371" t="s">
        <v>419</v>
      </c>
      <c r="C45" s="224"/>
      <c r="D45" s="224"/>
    </row>
    <row r="46" spans="1:4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</row>
    <row r="47" spans="1:4" s="43" customFormat="1" ht="18" customHeight="1">
      <c r="A47" s="229" t="s">
        <v>83</v>
      </c>
      <c r="B47" s="293" t="s">
        <v>245</v>
      </c>
      <c r="C47" s="224"/>
      <c r="D47" s="224"/>
    </row>
    <row r="48" spans="1:4" s="43" customFormat="1" ht="18" customHeight="1">
      <c r="A48" s="230" t="s">
        <v>84</v>
      </c>
      <c r="B48" s="262" t="s">
        <v>246</v>
      </c>
      <c r="C48" s="224"/>
      <c r="D48" s="224"/>
    </row>
    <row r="49" spans="1:4" s="43" customFormat="1" ht="18" customHeight="1">
      <c r="A49" s="230" t="s">
        <v>242</v>
      </c>
      <c r="B49" s="262" t="s">
        <v>247</v>
      </c>
      <c r="C49" s="224"/>
      <c r="D49" s="224"/>
    </row>
    <row r="50" spans="1:4" s="43" customFormat="1" ht="18" customHeight="1">
      <c r="A50" s="230" t="s">
        <v>243</v>
      </c>
      <c r="B50" s="262" t="s">
        <v>248</v>
      </c>
      <c r="C50" s="224"/>
      <c r="D50" s="224"/>
    </row>
    <row r="51" spans="1:4" s="43" customFormat="1" ht="18" customHeight="1" thickBot="1">
      <c r="A51" s="231" t="s">
        <v>244</v>
      </c>
      <c r="B51" s="371" t="s">
        <v>249</v>
      </c>
      <c r="C51" s="224"/>
      <c r="D51" s="224"/>
    </row>
    <row r="52" spans="1:4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</row>
    <row r="53" spans="1:4" s="43" customFormat="1" ht="27">
      <c r="A53" s="229" t="s">
        <v>85</v>
      </c>
      <c r="B53" s="293" t="s">
        <v>392</v>
      </c>
      <c r="C53" s="224"/>
      <c r="D53" s="224"/>
    </row>
    <row r="54" spans="1:4" s="43" customFormat="1" ht="27">
      <c r="A54" s="230" t="s">
        <v>86</v>
      </c>
      <c r="B54" s="262" t="s">
        <v>393</v>
      </c>
      <c r="C54" s="224"/>
      <c r="D54" s="224"/>
    </row>
    <row r="55" spans="1:4" s="43" customFormat="1" ht="18.75">
      <c r="A55" s="230" t="s">
        <v>252</v>
      </c>
      <c r="B55" s="262" t="s">
        <v>250</v>
      </c>
      <c r="C55" s="224"/>
      <c r="D55" s="224"/>
    </row>
    <row r="56" spans="1:4" s="43" customFormat="1" ht="19.5" thickBot="1">
      <c r="A56" s="231" t="s">
        <v>253</v>
      </c>
      <c r="B56" s="371" t="s">
        <v>251</v>
      </c>
      <c r="C56" s="224"/>
      <c r="D56" s="224"/>
    </row>
    <row r="57" spans="1:4" s="43" customFormat="1" ht="18" customHeight="1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</row>
    <row r="58" spans="1:4" s="43" customFormat="1" ht="27">
      <c r="A58" s="229" t="s">
        <v>160</v>
      </c>
      <c r="B58" s="293" t="s">
        <v>394</v>
      </c>
      <c r="C58" s="224"/>
      <c r="D58" s="224"/>
    </row>
    <row r="59" spans="1:4" s="43" customFormat="1" ht="18.75">
      <c r="A59" s="230" t="s">
        <v>161</v>
      </c>
      <c r="B59" s="262" t="s">
        <v>395</v>
      </c>
      <c r="C59" s="224"/>
      <c r="D59" s="224"/>
    </row>
    <row r="60" spans="1:4" s="43" customFormat="1" ht="18.75">
      <c r="A60" s="230" t="s">
        <v>191</v>
      </c>
      <c r="B60" s="262" t="s">
        <v>256</v>
      </c>
      <c r="C60" s="224"/>
      <c r="D60" s="224"/>
    </row>
    <row r="61" spans="1:4" s="43" customFormat="1" ht="19.5" thickBot="1">
      <c r="A61" s="231" t="s">
        <v>255</v>
      </c>
      <c r="B61" s="371" t="s">
        <v>257</v>
      </c>
      <c r="C61" s="224"/>
      <c r="D61" s="224"/>
    </row>
    <row r="62" spans="1:4" s="43" customFormat="1" ht="19.5" thickBot="1">
      <c r="A62" s="228" t="s">
        <v>20</v>
      </c>
      <c r="B62" s="372" t="s">
        <v>258</v>
      </c>
      <c r="C62" s="223">
        <f>+C7+C14+C21+C28+C35+C46+C52+C57</f>
        <v>0</v>
      </c>
      <c r="D62" s="223">
        <f>+D7+D14+D21+D28+D35+D46+D52+D57</f>
        <v>0</v>
      </c>
    </row>
    <row r="63" spans="1:4" s="43" customFormat="1" ht="18" customHeight="1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</row>
    <row r="64" spans="1:4" s="43" customFormat="1" ht="18" customHeight="1">
      <c r="A64" s="229" t="s">
        <v>287</v>
      </c>
      <c r="B64" s="293" t="s">
        <v>259</v>
      </c>
      <c r="C64" s="224"/>
      <c r="D64" s="224"/>
    </row>
    <row r="65" spans="1:4" s="43" customFormat="1" ht="27">
      <c r="A65" s="230" t="s">
        <v>296</v>
      </c>
      <c r="B65" s="262" t="s">
        <v>260</v>
      </c>
      <c r="C65" s="224"/>
      <c r="D65" s="224"/>
    </row>
    <row r="66" spans="1:4" s="43" customFormat="1" ht="19.5" thickBot="1">
      <c r="A66" s="231" t="s">
        <v>297</v>
      </c>
      <c r="B66" s="373" t="s">
        <v>261</v>
      </c>
      <c r="C66" s="224"/>
      <c r="D66" s="224"/>
    </row>
    <row r="67" spans="1:4" s="43" customFormat="1" ht="18" customHeight="1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</row>
    <row r="68" spans="1:4" s="43" customFormat="1" ht="18.75">
      <c r="A68" s="229" t="s">
        <v>130</v>
      </c>
      <c r="B68" s="293" t="s">
        <v>264</v>
      </c>
      <c r="C68" s="224"/>
      <c r="D68" s="224"/>
    </row>
    <row r="69" spans="1:4" s="43" customFormat="1" ht="18.75">
      <c r="A69" s="230" t="s">
        <v>131</v>
      </c>
      <c r="B69" s="262" t="s">
        <v>265</v>
      </c>
      <c r="C69" s="224"/>
      <c r="D69" s="224"/>
    </row>
    <row r="70" spans="1:4" s="43" customFormat="1" ht="18.75">
      <c r="A70" s="230" t="s">
        <v>288</v>
      </c>
      <c r="B70" s="262" t="s">
        <v>266</v>
      </c>
      <c r="C70" s="224"/>
      <c r="D70" s="224"/>
    </row>
    <row r="71" spans="1:4" s="43" customFormat="1" ht="19.5" thickBot="1">
      <c r="A71" s="231" t="s">
        <v>289</v>
      </c>
      <c r="B71" s="371" t="s">
        <v>267</v>
      </c>
      <c r="C71" s="224"/>
      <c r="D71" s="224"/>
    </row>
    <row r="72" spans="1:4" s="43" customFormat="1" ht="18" customHeight="1" thickBot="1">
      <c r="A72" s="234" t="s">
        <v>268</v>
      </c>
      <c r="B72" s="370" t="s">
        <v>269</v>
      </c>
      <c r="C72" s="223">
        <f>SUM(C73:C74)</f>
        <v>2500000</v>
      </c>
      <c r="D72" s="223">
        <f>SUM(D73:D74)</f>
        <v>2555825</v>
      </c>
    </row>
    <row r="73" spans="1:4" s="43" customFormat="1" ht="18" customHeight="1">
      <c r="A73" s="229" t="s">
        <v>290</v>
      </c>
      <c r="B73" s="293" t="s">
        <v>270</v>
      </c>
      <c r="C73" s="224">
        <v>2500000</v>
      </c>
      <c r="D73" s="224">
        <v>2555825</v>
      </c>
    </row>
    <row r="74" spans="1:4" s="43" customFormat="1" ht="18" customHeight="1" thickBot="1">
      <c r="A74" s="231" t="s">
        <v>291</v>
      </c>
      <c r="B74" s="293" t="s">
        <v>644</v>
      </c>
      <c r="C74" s="224"/>
      <c r="D74" s="224"/>
    </row>
    <row r="75" spans="1:4" s="43" customFormat="1" ht="18" customHeight="1" thickBot="1">
      <c r="A75" s="234" t="s">
        <v>271</v>
      </c>
      <c r="B75" s="370" t="s">
        <v>272</v>
      </c>
      <c r="C75" s="223">
        <f>SUM(C76:C78)</f>
        <v>0</v>
      </c>
      <c r="D75" s="223">
        <f>SUM(D76:D78)</f>
        <v>0</v>
      </c>
    </row>
    <row r="76" spans="1:4" s="43" customFormat="1" ht="18" customHeight="1">
      <c r="A76" s="229" t="s">
        <v>292</v>
      </c>
      <c r="B76" s="293" t="s">
        <v>446</v>
      </c>
      <c r="C76" s="224"/>
      <c r="D76" s="224"/>
    </row>
    <row r="77" spans="1:4" s="43" customFormat="1" ht="18" customHeight="1">
      <c r="A77" s="230" t="s">
        <v>293</v>
      </c>
      <c r="B77" s="262" t="s">
        <v>273</v>
      </c>
      <c r="C77" s="224"/>
      <c r="D77" s="224"/>
    </row>
    <row r="78" spans="1:4" s="43" customFormat="1" ht="18" customHeight="1" thickBot="1">
      <c r="A78" s="231" t="s">
        <v>294</v>
      </c>
      <c r="B78" s="371" t="s">
        <v>636</v>
      </c>
      <c r="C78" s="224"/>
      <c r="D78" s="224"/>
    </row>
    <row r="79" spans="1:4" s="43" customFormat="1" ht="18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</row>
    <row r="80" spans="1:4" s="43" customFormat="1" ht="18" customHeight="1">
      <c r="A80" s="235" t="s">
        <v>276</v>
      </c>
      <c r="B80" s="293" t="s">
        <v>277</v>
      </c>
      <c r="C80" s="224"/>
      <c r="D80" s="224"/>
    </row>
    <row r="81" spans="1:4" s="43" customFormat="1" ht="30">
      <c r="A81" s="236" t="s">
        <v>278</v>
      </c>
      <c r="B81" s="262" t="s">
        <v>279</v>
      </c>
      <c r="C81" s="224"/>
      <c r="D81" s="224"/>
    </row>
    <row r="82" spans="1:4" s="43" customFormat="1" ht="20.25" customHeight="1">
      <c r="A82" s="236" t="s">
        <v>280</v>
      </c>
      <c r="B82" s="262" t="s">
        <v>281</v>
      </c>
      <c r="C82" s="224"/>
      <c r="D82" s="224"/>
    </row>
    <row r="83" spans="1:4" s="43" customFormat="1" ht="18" customHeight="1" thickBot="1">
      <c r="A83" s="237" t="s">
        <v>282</v>
      </c>
      <c r="B83" s="371" t="s">
        <v>283</v>
      </c>
      <c r="C83" s="224"/>
      <c r="D83" s="224"/>
    </row>
    <row r="84" spans="1:4" s="43" customFormat="1" ht="18" customHeight="1" thickBot="1">
      <c r="A84" s="234" t="s">
        <v>284</v>
      </c>
      <c r="B84" s="370" t="s">
        <v>635</v>
      </c>
      <c r="C84" s="224"/>
      <c r="D84" s="224"/>
    </row>
    <row r="85" spans="1:4" s="43" customFormat="1" ht="19.5" thickBot="1">
      <c r="A85" s="234" t="s">
        <v>285</v>
      </c>
      <c r="B85" s="374" t="s">
        <v>286</v>
      </c>
      <c r="C85" s="223">
        <f>+C63+C67+C72+C75+C79+C84</f>
        <v>2500000</v>
      </c>
      <c r="D85" s="223">
        <f>+D63+D67+D72+D75+D79+D84</f>
        <v>2555825</v>
      </c>
    </row>
    <row r="86" spans="1:4" s="43" customFormat="1" ht="18" customHeight="1" thickBot="1">
      <c r="A86" s="239" t="s">
        <v>298</v>
      </c>
      <c r="B86" s="375" t="s">
        <v>378</v>
      </c>
      <c r="C86" s="223">
        <f>+C62+C85</f>
        <v>2500000</v>
      </c>
      <c r="D86" s="223">
        <f>+D62+D85</f>
        <v>2555825</v>
      </c>
    </row>
    <row r="87" spans="1:4" s="43" customFormat="1" ht="19.5" thickBot="1">
      <c r="A87" s="240"/>
      <c r="B87" s="376"/>
      <c r="C87" s="241"/>
      <c r="D87" s="241"/>
    </row>
    <row r="88" spans="1:4" s="37" customFormat="1" ht="18" customHeight="1" thickBot="1">
      <c r="A88" s="365" t="s">
        <v>45</v>
      </c>
      <c r="B88" s="377"/>
      <c r="C88" s="366"/>
      <c r="D88" s="366"/>
    </row>
    <row r="89" spans="1:4" s="44" customFormat="1" ht="18" customHeight="1" thickBot="1">
      <c r="A89" s="228" t="s">
        <v>12</v>
      </c>
      <c r="B89" s="378" t="s">
        <v>633</v>
      </c>
      <c r="C89" s="367">
        <f>SUM(C90:C94)</f>
        <v>2500000</v>
      </c>
      <c r="D89" s="367">
        <f>SUM(D90:D94)</f>
        <v>2555825</v>
      </c>
    </row>
    <row r="90" spans="1:4" s="37" customFormat="1" ht="18" customHeight="1">
      <c r="A90" s="229" t="s">
        <v>87</v>
      </c>
      <c r="B90" s="379" t="s">
        <v>40</v>
      </c>
      <c r="C90" s="224"/>
      <c r="D90" s="224"/>
    </row>
    <row r="91" spans="1:4" s="43" customFormat="1" ht="18" customHeight="1">
      <c r="A91" s="230" t="s">
        <v>88</v>
      </c>
      <c r="B91" s="264" t="s">
        <v>162</v>
      </c>
      <c r="C91" s="224"/>
      <c r="D91" s="224"/>
    </row>
    <row r="92" spans="1:4" s="37" customFormat="1" ht="18" customHeight="1">
      <c r="A92" s="230" t="s">
        <v>89</v>
      </c>
      <c r="B92" s="264" t="s">
        <v>122</v>
      </c>
      <c r="C92" s="224">
        <v>1200000</v>
      </c>
      <c r="D92" s="224">
        <v>1200000</v>
      </c>
    </row>
    <row r="93" spans="1:4" s="37" customFormat="1" ht="18" customHeight="1">
      <c r="A93" s="230" t="s">
        <v>90</v>
      </c>
      <c r="B93" s="380" t="s">
        <v>163</v>
      </c>
      <c r="C93" s="224"/>
      <c r="D93" s="224"/>
    </row>
    <row r="94" spans="1:4" s="37" customFormat="1" ht="18" customHeight="1">
      <c r="A94" s="230" t="s">
        <v>101</v>
      </c>
      <c r="B94" s="381" t="s">
        <v>164</v>
      </c>
      <c r="C94" s="232">
        <f>SUM(C95:C104)</f>
        <v>1300000</v>
      </c>
      <c r="D94" s="232">
        <v>1355825</v>
      </c>
    </row>
    <row r="95" spans="1:4" s="37" customFormat="1" ht="18" customHeight="1">
      <c r="A95" s="230" t="s">
        <v>91</v>
      </c>
      <c r="B95" s="264" t="s">
        <v>301</v>
      </c>
      <c r="C95" s="224">
        <v>0</v>
      </c>
      <c r="D95" s="224">
        <v>0</v>
      </c>
    </row>
    <row r="96" spans="1:4" s="37" customFormat="1" ht="18" customHeight="1">
      <c r="A96" s="230" t="s">
        <v>92</v>
      </c>
      <c r="B96" s="266" t="s">
        <v>302</v>
      </c>
      <c r="C96" s="224">
        <v>0</v>
      </c>
      <c r="D96" s="224">
        <v>0</v>
      </c>
    </row>
    <row r="97" spans="1:4" s="37" customFormat="1" ht="18" customHeight="1">
      <c r="A97" s="230" t="s">
        <v>102</v>
      </c>
      <c r="B97" s="264" t="s">
        <v>303</v>
      </c>
      <c r="C97" s="224">
        <v>0</v>
      </c>
      <c r="D97" s="224">
        <v>0</v>
      </c>
    </row>
    <row r="98" spans="1:4" s="37" customFormat="1" ht="18" customHeight="1">
      <c r="A98" s="230" t="s">
        <v>103</v>
      </c>
      <c r="B98" s="264" t="s">
        <v>640</v>
      </c>
      <c r="C98" s="224">
        <v>0</v>
      </c>
      <c r="D98" s="224">
        <v>0</v>
      </c>
    </row>
    <row r="99" spans="1:4" s="37" customFormat="1" ht="18" customHeight="1">
      <c r="A99" s="230" t="s">
        <v>104</v>
      </c>
      <c r="B99" s="266" t="s">
        <v>305</v>
      </c>
      <c r="C99" s="224">
        <v>0</v>
      </c>
      <c r="D99" s="224">
        <v>0</v>
      </c>
    </row>
    <row r="100" spans="1:4" s="37" customFormat="1" ht="18" customHeight="1">
      <c r="A100" s="230" t="s">
        <v>105</v>
      </c>
      <c r="B100" s="266" t="s">
        <v>306</v>
      </c>
      <c r="C100" s="224">
        <v>0</v>
      </c>
      <c r="D100" s="224">
        <v>0</v>
      </c>
    </row>
    <row r="101" spans="1:4" s="37" customFormat="1" ht="18" customHeight="1">
      <c r="A101" s="230" t="s">
        <v>107</v>
      </c>
      <c r="B101" s="264" t="s">
        <v>641</v>
      </c>
      <c r="C101" s="224">
        <v>0</v>
      </c>
      <c r="D101" s="224">
        <v>0</v>
      </c>
    </row>
    <row r="102" spans="1:4" s="37" customFormat="1" ht="18" customHeight="1">
      <c r="A102" s="251" t="s">
        <v>165</v>
      </c>
      <c r="B102" s="267" t="s">
        <v>308</v>
      </c>
      <c r="C102" s="224">
        <v>0</v>
      </c>
      <c r="D102" s="224">
        <v>0</v>
      </c>
    </row>
    <row r="103" spans="1:4" s="37" customFormat="1" ht="18" customHeight="1">
      <c r="A103" s="230" t="s">
        <v>299</v>
      </c>
      <c r="B103" s="267" t="s">
        <v>309</v>
      </c>
      <c r="C103" s="224">
        <v>0</v>
      </c>
      <c r="D103" s="224">
        <v>0</v>
      </c>
    </row>
    <row r="104" spans="1:4" s="37" customFormat="1" ht="18" customHeight="1" thickBot="1">
      <c r="A104" s="252" t="s">
        <v>300</v>
      </c>
      <c r="B104" s="268" t="s">
        <v>310</v>
      </c>
      <c r="C104" s="224">
        <v>1300000</v>
      </c>
      <c r="D104" s="224">
        <v>1355825</v>
      </c>
    </row>
    <row r="105" spans="1:4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  <c r="D105" s="223">
        <f>+D106+D108+D110</f>
        <v>0</v>
      </c>
    </row>
    <row r="106" spans="1:4" s="37" customFormat="1" ht="18" customHeight="1">
      <c r="A106" s="229" t="s">
        <v>93</v>
      </c>
      <c r="B106" s="264" t="s">
        <v>190</v>
      </c>
      <c r="C106" s="224">
        <v>0</v>
      </c>
      <c r="D106" s="224">
        <v>0</v>
      </c>
    </row>
    <row r="107" spans="1:4" s="37" customFormat="1" ht="18" customHeight="1">
      <c r="A107" s="229" t="s">
        <v>94</v>
      </c>
      <c r="B107" s="267" t="s">
        <v>314</v>
      </c>
      <c r="C107" s="224">
        <v>0</v>
      </c>
      <c r="D107" s="224">
        <v>0</v>
      </c>
    </row>
    <row r="108" spans="1:4" s="37" customFormat="1" ht="18" customHeight="1">
      <c r="A108" s="229" t="s">
        <v>95</v>
      </c>
      <c r="B108" s="267" t="s">
        <v>166</v>
      </c>
      <c r="C108" s="224">
        <v>0</v>
      </c>
      <c r="D108" s="224">
        <v>0</v>
      </c>
    </row>
    <row r="109" spans="1:4" s="37" customFormat="1" ht="18" customHeight="1">
      <c r="A109" s="229" t="s">
        <v>96</v>
      </c>
      <c r="B109" s="267" t="s">
        <v>315</v>
      </c>
      <c r="C109" s="224">
        <v>0</v>
      </c>
      <c r="D109" s="224">
        <v>0</v>
      </c>
    </row>
    <row r="110" spans="1:4" s="37" customFormat="1" ht="18" customHeight="1">
      <c r="A110" s="229" t="s">
        <v>97</v>
      </c>
      <c r="B110" s="383" t="s">
        <v>192</v>
      </c>
      <c r="C110" s="253">
        <f>SUM(C111:C118)</f>
        <v>0</v>
      </c>
      <c r="D110" s="253">
        <f>SUM(D111:D118)</f>
        <v>0</v>
      </c>
    </row>
    <row r="111" spans="1:4" s="37" customFormat="1" ht="25.5">
      <c r="A111" s="229" t="s">
        <v>106</v>
      </c>
      <c r="B111" s="384" t="s">
        <v>386</v>
      </c>
      <c r="C111" s="224">
        <v>0</v>
      </c>
      <c r="D111" s="224">
        <v>0</v>
      </c>
    </row>
    <row r="112" spans="1:4" s="37" customFormat="1" ht="25.5">
      <c r="A112" s="229" t="s">
        <v>108</v>
      </c>
      <c r="B112" s="271" t="s">
        <v>320</v>
      </c>
      <c r="C112" s="224"/>
      <c r="D112" s="224"/>
    </row>
    <row r="113" spans="1:4" s="37" customFormat="1" ht="25.5">
      <c r="A113" s="229" t="s">
        <v>167</v>
      </c>
      <c r="B113" s="264" t="s">
        <v>304</v>
      </c>
      <c r="C113" s="224"/>
      <c r="D113" s="224"/>
    </row>
    <row r="114" spans="1:4" s="37" customFormat="1" ht="18.75">
      <c r="A114" s="229" t="s">
        <v>168</v>
      </c>
      <c r="B114" s="264" t="s">
        <v>319</v>
      </c>
      <c r="C114" s="224"/>
      <c r="D114" s="224"/>
    </row>
    <row r="115" spans="1:4" s="37" customFormat="1" ht="18.75">
      <c r="A115" s="229" t="s">
        <v>169</v>
      </c>
      <c r="B115" s="264" t="s">
        <v>318</v>
      </c>
      <c r="C115" s="224"/>
      <c r="D115" s="224"/>
    </row>
    <row r="116" spans="1:4" s="37" customFormat="1" ht="25.5">
      <c r="A116" s="229" t="s">
        <v>311</v>
      </c>
      <c r="B116" s="264" t="s">
        <v>307</v>
      </c>
      <c r="C116" s="224"/>
      <c r="D116" s="224"/>
    </row>
    <row r="117" spans="1:4" s="37" customFormat="1" ht="18.75">
      <c r="A117" s="229" t="s">
        <v>312</v>
      </c>
      <c r="B117" s="264" t="s">
        <v>317</v>
      </c>
      <c r="C117" s="224"/>
      <c r="D117" s="224"/>
    </row>
    <row r="118" spans="1:4" s="37" customFormat="1" ht="26.25" thickBot="1">
      <c r="A118" s="251" t="s">
        <v>313</v>
      </c>
      <c r="B118" s="264" t="s">
        <v>316</v>
      </c>
      <c r="C118" s="224"/>
      <c r="D118" s="224"/>
    </row>
    <row r="119" spans="1:4" s="37" customFormat="1" ht="18" customHeight="1" thickBot="1">
      <c r="A119" s="228" t="s">
        <v>14</v>
      </c>
      <c r="B119" s="372" t="s">
        <v>321</v>
      </c>
      <c r="C119" s="223">
        <f>+C120+C121</f>
        <v>0</v>
      </c>
      <c r="D119" s="223">
        <f>+D120+D121</f>
        <v>0</v>
      </c>
    </row>
    <row r="120" spans="1:4" s="37" customFormat="1" ht="18" customHeight="1">
      <c r="A120" s="229" t="s">
        <v>76</v>
      </c>
      <c r="B120" s="271" t="s">
        <v>46</v>
      </c>
      <c r="C120" s="224"/>
      <c r="D120" s="224"/>
    </row>
    <row r="121" spans="1:4" s="37" customFormat="1" ht="18" customHeight="1" thickBot="1">
      <c r="A121" s="231" t="s">
        <v>77</v>
      </c>
      <c r="B121" s="267" t="s">
        <v>47</v>
      </c>
      <c r="C121" s="224"/>
      <c r="D121" s="224"/>
    </row>
    <row r="122" spans="1:4" s="37" customFormat="1" ht="18" customHeight="1" thickBot="1">
      <c r="A122" s="228" t="s">
        <v>15</v>
      </c>
      <c r="B122" s="372" t="s">
        <v>322</v>
      </c>
      <c r="C122" s="223">
        <f>+C89+C105+C119</f>
        <v>2500000</v>
      </c>
      <c r="D122" s="223">
        <f>+D89+D105+D119</f>
        <v>2555825</v>
      </c>
    </row>
    <row r="123" spans="1:4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</row>
    <row r="124" spans="1:4" s="37" customFormat="1" ht="18" customHeight="1">
      <c r="A124" s="229" t="s">
        <v>80</v>
      </c>
      <c r="B124" s="271" t="s">
        <v>323</v>
      </c>
      <c r="C124" s="224"/>
      <c r="D124" s="224"/>
    </row>
    <row r="125" spans="1:4" s="37" customFormat="1" ht="18" customHeight="1">
      <c r="A125" s="229" t="s">
        <v>81</v>
      </c>
      <c r="B125" s="271" t="s">
        <v>643</v>
      </c>
      <c r="C125" s="224"/>
      <c r="D125" s="224"/>
    </row>
    <row r="126" spans="1:4" s="37" customFormat="1" ht="18" customHeight="1" thickBot="1">
      <c r="A126" s="251" t="s">
        <v>82</v>
      </c>
      <c r="B126" s="385" t="s">
        <v>324</v>
      </c>
      <c r="C126" s="224"/>
      <c r="D126" s="224"/>
    </row>
    <row r="127" spans="1:4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</row>
    <row r="128" spans="1:4" s="37" customFormat="1" ht="18" customHeight="1">
      <c r="A128" s="229" t="s">
        <v>83</v>
      </c>
      <c r="B128" s="271" t="s">
        <v>325</v>
      </c>
      <c r="C128" s="224"/>
      <c r="D128" s="224"/>
    </row>
    <row r="129" spans="1:4" s="37" customFormat="1" ht="18" customHeight="1">
      <c r="A129" s="229" t="s">
        <v>84</v>
      </c>
      <c r="B129" s="271" t="s">
        <v>326</v>
      </c>
      <c r="C129" s="224"/>
      <c r="D129" s="224"/>
    </row>
    <row r="130" spans="1:4" s="37" customFormat="1" ht="18" customHeight="1">
      <c r="A130" s="229" t="s">
        <v>242</v>
      </c>
      <c r="B130" s="271" t="s">
        <v>327</v>
      </c>
      <c r="C130" s="224"/>
      <c r="D130" s="224"/>
    </row>
    <row r="131" spans="1:4" s="37" customFormat="1" ht="18" customHeight="1" thickBot="1">
      <c r="A131" s="251" t="s">
        <v>243</v>
      </c>
      <c r="B131" s="385" t="s">
        <v>328</v>
      </c>
      <c r="C131" s="224"/>
      <c r="D131" s="224"/>
    </row>
    <row r="132" spans="1:4" s="37" customFormat="1" ht="18" customHeight="1" thickBot="1">
      <c r="A132" s="228" t="s">
        <v>18</v>
      </c>
      <c r="B132" s="372" t="s">
        <v>329</v>
      </c>
      <c r="C132" s="223">
        <f>SUM(C133:C136)</f>
        <v>0</v>
      </c>
      <c r="D132" s="223">
        <f>SUM(D133:D136)</f>
        <v>0</v>
      </c>
    </row>
    <row r="133" spans="1:4" s="37" customFormat="1" ht="18" customHeight="1">
      <c r="A133" s="229" t="s">
        <v>85</v>
      </c>
      <c r="B133" s="271" t="s">
        <v>330</v>
      </c>
      <c r="C133" s="224"/>
      <c r="D133" s="224"/>
    </row>
    <row r="134" spans="1:4" s="37" customFormat="1" ht="18" customHeight="1">
      <c r="A134" s="229" t="s">
        <v>86</v>
      </c>
      <c r="B134" s="271" t="s">
        <v>339</v>
      </c>
      <c r="C134" s="224"/>
      <c r="D134" s="224"/>
    </row>
    <row r="135" spans="1:4" s="37" customFormat="1" ht="18" customHeight="1">
      <c r="A135" s="229" t="s">
        <v>252</v>
      </c>
      <c r="B135" s="271" t="s">
        <v>331</v>
      </c>
      <c r="C135" s="224"/>
      <c r="D135" s="224"/>
    </row>
    <row r="136" spans="1:4" s="37" customFormat="1" ht="18" customHeight="1" thickBot="1">
      <c r="A136" s="251" t="s">
        <v>253</v>
      </c>
      <c r="B136" s="385" t="s">
        <v>402</v>
      </c>
      <c r="C136" s="224"/>
      <c r="D136" s="224"/>
    </row>
    <row r="137" spans="1:4" s="37" customFormat="1" ht="18" customHeight="1" thickBot="1">
      <c r="A137" s="228" t="s">
        <v>19</v>
      </c>
      <c r="B137" s="372" t="s">
        <v>332</v>
      </c>
      <c r="C137" s="254"/>
      <c r="D137" s="254"/>
    </row>
    <row r="138" spans="1:4" s="37" customFormat="1" ht="18" customHeight="1">
      <c r="A138" s="229" t="s">
        <v>160</v>
      </c>
      <c r="B138" s="271" t="s">
        <v>333</v>
      </c>
      <c r="C138" s="224"/>
      <c r="D138" s="224"/>
    </row>
    <row r="139" spans="1:4" s="37" customFormat="1" ht="18" customHeight="1">
      <c r="A139" s="229" t="s">
        <v>161</v>
      </c>
      <c r="B139" s="271" t="s">
        <v>334</v>
      </c>
      <c r="C139" s="224"/>
      <c r="D139" s="224"/>
    </row>
    <row r="140" spans="1:4" s="37" customFormat="1" ht="18" customHeight="1">
      <c r="A140" s="229" t="s">
        <v>191</v>
      </c>
      <c r="B140" s="271" t="s">
        <v>335</v>
      </c>
      <c r="C140" s="224"/>
      <c r="D140" s="224"/>
    </row>
    <row r="141" spans="1:4" s="37" customFormat="1" ht="18" customHeight="1" thickBot="1">
      <c r="A141" s="229" t="s">
        <v>255</v>
      </c>
      <c r="B141" s="271" t="s">
        <v>336</v>
      </c>
      <c r="C141" s="224"/>
      <c r="D141" s="224"/>
    </row>
    <row r="142" spans="1:4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  <c r="D142" s="255">
        <f>+D123+D127+D132+D137</f>
        <v>0</v>
      </c>
    </row>
    <row r="143" spans="1:4" s="37" customFormat="1" ht="18" customHeight="1" thickBot="1">
      <c r="A143" s="256" t="s">
        <v>21</v>
      </c>
      <c r="B143" s="386" t="s">
        <v>338</v>
      </c>
      <c r="C143" s="255">
        <f>+C122+C142</f>
        <v>2500000</v>
      </c>
      <c r="D143" s="255">
        <f>+D122+D142</f>
        <v>2555825</v>
      </c>
    </row>
    <row r="144" spans="1:4" s="37" customFormat="1" ht="18" customHeight="1" thickBot="1">
      <c r="A144" s="257"/>
      <c r="B144" s="258"/>
      <c r="C144" s="243"/>
      <c r="D144" s="243"/>
    </row>
    <row r="145" spans="1:6" s="37" customFormat="1" ht="18" customHeight="1" thickBot="1">
      <c r="A145" s="259" t="s">
        <v>420</v>
      </c>
      <c r="B145" s="260"/>
      <c r="C145" s="261"/>
      <c r="D145" s="261"/>
      <c r="E145" s="46"/>
      <c r="F145" s="46"/>
    </row>
    <row r="146" spans="1:4" s="43" customFormat="1" ht="18" customHeight="1" thickBot="1">
      <c r="A146" s="259" t="s">
        <v>182</v>
      </c>
      <c r="B146" s="260"/>
      <c r="C146" s="261"/>
      <c r="D146" s="261"/>
    </row>
    <row r="147" spans="3:4" s="37" customFormat="1" ht="18" customHeight="1">
      <c r="C147" s="47"/>
      <c r="D147" s="47"/>
    </row>
  </sheetData>
  <sheetProtection/>
  <mergeCells count="4">
    <mergeCell ref="A1:D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CE,Félkövér"&amp;14
Nagymányok Város Önkormányzata
&amp;R&amp;"Times New Roman CE,Félkövér dőlt"&amp;11 9.1.2 melléklet az 1/2018. (III.6.)  önkormányzati rendelethez</oddHeader>
  </headerFooter>
  <rowBreaks count="1" manualBreakCount="1">
    <brk id="87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7" s="37" customFormat="1" ht="39" customHeight="1">
      <c r="A1" s="499" t="s">
        <v>701</v>
      </c>
      <c r="B1" s="499"/>
      <c r="C1" s="499"/>
      <c r="D1" s="499"/>
      <c r="E1" s="499"/>
      <c r="F1" s="499"/>
      <c r="G1" s="499"/>
    </row>
    <row r="2" spans="1:3" s="37" customFormat="1" ht="18" customHeight="1">
      <c r="A2" s="364"/>
      <c r="B2" s="498" t="s">
        <v>630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3" s="37" customFormat="1" ht="18" customHeight="1" thickBot="1">
      <c r="A5" s="39" t="s">
        <v>56</v>
      </c>
      <c r="B5" s="387" t="s">
        <v>11</v>
      </c>
      <c r="C5" s="40" t="s">
        <v>397</v>
      </c>
    </row>
    <row r="6" spans="1:3" s="43" customFormat="1" ht="18" customHeight="1" thickBot="1">
      <c r="A6" s="41">
        <v>1</v>
      </c>
      <c r="B6" s="388">
        <v>2</v>
      </c>
      <c r="C6" s="42">
        <v>3</v>
      </c>
    </row>
    <row r="7" spans="1:3" s="43" customFormat="1" ht="18" customHeight="1" thickBot="1">
      <c r="A7" s="222" t="s">
        <v>12</v>
      </c>
      <c r="B7" s="368" t="s">
        <v>217</v>
      </c>
      <c r="C7" s="223">
        <f>SUM(C8:C11)</f>
        <v>0</v>
      </c>
    </row>
    <row r="8" spans="1:3" s="43" customFormat="1" ht="27">
      <c r="A8" s="229" t="s">
        <v>87</v>
      </c>
      <c r="B8" s="293" t="s">
        <v>403</v>
      </c>
      <c r="C8" s="224"/>
    </row>
    <row r="9" spans="1:3" s="43" customFormat="1" ht="27">
      <c r="A9" s="230" t="s">
        <v>88</v>
      </c>
      <c r="B9" s="262" t="s">
        <v>404</v>
      </c>
      <c r="C9" s="224"/>
    </row>
    <row r="10" spans="1:3" s="43" customFormat="1" ht="27">
      <c r="A10" s="230" t="s">
        <v>89</v>
      </c>
      <c r="B10" s="262" t="s">
        <v>405</v>
      </c>
      <c r="C10" s="224"/>
    </row>
    <row r="11" spans="1:3" s="43" customFormat="1" ht="18.75">
      <c r="A11" s="230" t="s">
        <v>399</v>
      </c>
      <c r="B11" s="262" t="s">
        <v>406</v>
      </c>
      <c r="C11" s="224"/>
    </row>
    <row r="12" spans="1:3" s="43" customFormat="1" ht="25.5">
      <c r="A12" s="230" t="s">
        <v>101</v>
      </c>
      <c r="B12" s="369" t="s">
        <v>408</v>
      </c>
      <c r="C12" s="226"/>
    </row>
    <row r="13" spans="1:3" s="43" customFormat="1" ht="19.5" thickBot="1">
      <c r="A13" s="231" t="s">
        <v>400</v>
      </c>
      <c r="B13" s="262" t="s">
        <v>407</v>
      </c>
      <c r="C13" s="227"/>
    </row>
    <row r="14" spans="1:3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</row>
    <row r="15" spans="1:3" s="43" customFormat="1" ht="18" customHeight="1">
      <c r="A15" s="229" t="s">
        <v>93</v>
      </c>
      <c r="B15" s="293" t="s">
        <v>218</v>
      </c>
      <c r="C15" s="224"/>
    </row>
    <row r="16" spans="1:3" s="43" customFormat="1" ht="18.75">
      <c r="A16" s="230" t="s">
        <v>94</v>
      </c>
      <c r="B16" s="262" t="s">
        <v>219</v>
      </c>
      <c r="C16" s="224"/>
    </row>
    <row r="17" spans="1:3" s="43" customFormat="1" ht="27">
      <c r="A17" s="230" t="s">
        <v>95</v>
      </c>
      <c r="B17" s="262" t="s">
        <v>382</v>
      </c>
      <c r="C17" s="224"/>
    </row>
    <row r="18" spans="1:3" s="43" customFormat="1" ht="27">
      <c r="A18" s="230" t="s">
        <v>96</v>
      </c>
      <c r="B18" s="262" t="s">
        <v>383</v>
      </c>
      <c r="C18" s="224"/>
    </row>
    <row r="19" spans="1:3" s="43" customFormat="1" ht="25.5">
      <c r="A19" s="230" t="s">
        <v>97</v>
      </c>
      <c r="B19" s="221" t="s">
        <v>409</v>
      </c>
      <c r="C19" s="224"/>
    </row>
    <row r="20" spans="1:3" s="43" customFormat="1" ht="19.5" thickBot="1">
      <c r="A20" s="231" t="s">
        <v>106</v>
      </c>
      <c r="B20" s="371" t="s">
        <v>220</v>
      </c>
      <c r="C20" s="224"/>
    </row>
    <row r="21" spans="1:3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</row>
    <row r="22" spans="1:3" s="43" customFormat="1" ht="18.75">
      <c r="A22" s="229" t="s">
        <v>76</v>
      </c>
      <c r="B22" s="293" t="s">
        <v>401</v>
      </c>
      <c r="C22" s="224"/>
    </row>
    <row r="23" spans="1:3" s="43" customFormat="1" ht="27">
      <c r="A23" s="230" t="s">
        <v>77</v>
      </c>
      <c r="B23" s="262" t="s">
        <v>221</v>
      </c>
      <c r="C23" s="224"/>
    </row>
    <row r="24" spans="1:3" s="43" customFormat="1" ht="27">
      <c r="A24" s="230" t="s">
        <v>78</v>
      </c>
      <c r="B24" s="262" t="s">
        <v>384</v>
      </c>
      <c r="C24" s="224"/>
    </row>
    <row r="25" spans="1:3" s="43" customFormat="1" ht="27">
      <c r="A25" s="230" t="s">
        <v>79</v>
      </c>
      <c r="B25" s="262" t="s">
        <v>385</v>
      </c>
      <c r="C25" s="224"/>
    </row>
    <row r="26" spans="1:3" s="43" customFormat="1" ht="18.75">
      <c r="A26" s="230" t="s">
        <v>150</v>
      </c>
      <c r="B26" s="262" t="s">
        <v>222</v>
      </c>
      <c r="C26" s="224"/>
    </row>
    <row r="27" spans="1:3" s="43" customFormat="1" ht="18" customHeight="1" thickBot="1">
      <c r="A27" s="231" t="s">
        <v>151</v>
      </c>
      <c r="B27" s="371" t="s">
        <v>223</v>
      </c>
      <c r="C27" s="224"/>
    </row>
    <row r="28" spans="1:3" s="43" customFormat="1" ht="18" customHeight="1" thickBot="1">
      <c r="A28" s="228" t="s">
        <v>152</v>
      </c>
      <c r="B28" s="372" t="s">
        <v>224</v>
      </c>
      <c r="C28" s="223">
        <f>+C29+C32+C33+C34</f>
        <v>0</v>
      </c>
    </row>
    <row r="29" spans="1:3" s="43" customFormat="1" ht="18" customHeight="1">
      <c r="A29" s="229" t="s">
        <v>225</v>
      </c>
      <c r="B29" s="293" t="s">
        <v>231</v>
      </c>
      <c r="C29" s="233">
        <f>+C30+C31</f>
        <v>0</v>
      </c>
    </row>
    <row r="30" spans="1:3" s="43" customFormat="1" ht="18" customHeight="1">
      <c r="A30" s="230" t="s">
        <v>226</v>
      </c>
      <c r="B30" s="262" t="s">
        <v>411</v>
      </c>
      <c r="C30" s="224"/>
    </row>
    <row r="31" spans="1:3" s="43" customFormat="1" ht="18" customHeight="1">
      <c r="A31" s="230" t="s">
        <v>227</v>
      </c>
      <c r="B31" s="262" t="s">
        <v>412</v>
      </c>
      <c r="C31" s="224"/>
    </row>
    <row r="32" spans="1:3" s="43" customFormat="1" ht="18" customHeight="1">
      <c r="A32" s="230" t="s">
        <v>228</v>
      </c>
      <c r="B32" s="262" t="s">
        <v>413</v>
      </c>
      <c r="C32" s="224"/>
    </row>
    <row r="33" spans="1:3" s="43" customFormat="1" ht="18.75">
      <c r="A33" s="230" t="s">
        <v>229</v>
      </c>
      <c r="B33" s="262" t="s">
        <v>232</v>
      </c>
      <c r="C33" s="224"/>
    </row>
    <row r="34" spans="1:3" s="43" customFormat="1" ht="18" customHeight="1" thickBot="1">
      <c r="A34" s="231" t="s">
        <v>230</v>
      </c>
      <c r="B34" s="371" t="s">
        <v>233</v>
      </c>
      <c r="C34" s="224"/>
    </row>
    <row r="35" spans="1:3" s="43" customFormat="1" ht="18" customHeight="1" thickBot="1">
      <c r="A35" s="228" t="s">
        <v>16</v>
      </c>
      <c r="B35" s="372" t="s">
        <v>234</v>
      </c>
      <c r="C35" s="223">
        <f>SUM(C36:C45)</f>
        <v>0</v>
      </c>
    </row>
    <row r="36" spans="1:3" s="43" customFormat="1" ht="18" customHeight="1">
      <c r="A36" s="229" t="s">
        <v>80</v>
      </c>
      <c r="B36" s="293" t="s">
        <v>237</v>
      </c>
      <c r="C36" s="224"/>
    </row>
    <row r="37" spans="1:3" s="43" customFormat="1" ht="18" customHeight="1">
      <c r="A37" s="230" t="s">
        <v>81</v>
      </c>
      <c r="B37" s="262" t="s">
        <v>414</v>
      </c>
      <c r="C37" s="224"/>
    </row>
    <row r="38" spans="1:3" s="43" customFormat="1" ht="18" customHeight="1">
      <c r="A38" s="230" t="s">
        <v>82</v>
      </c>
      <c r="B38" s="262" t="s">
        <v>415</v>
      </c>
      <c r="C38" s="224"/>
    </row>
    <row r="39" spans="1:3" s="43" customFormat="1" ht="18" customHeight="1">
      <c r="A39" s="230" t="s">
        <v>154</v>
      </c>
      <c r="B39" s="262" t="s">
        <v>416</v>
      </c>
      <c r="C39" s="224"/>
    </row>
    <row r="40" spans="1:3" s="43" customFormat="1" ht="18" customHeight="1">
      <c r="A40" s="230" t="s">
        <v>155</v>
      </c>
      <c r="B40" s="262" t="s">
        <v>417</v>
      </c>
      <c r="C40" s="224"/>
    </row>
    <row r="41" spans="1:3" s="43" customFormat="1" ht="18" customHeight="1">
      <c r="A41" s="230" t="s">
        <v>156</v>
      </c>
      <c r="B41" s="262" t="s">
        <v>418</v>
      </c>
      <c r="C41" s="224"/>
    </row>
    <row r="42" spans="1:3" s="43" customFormat="1" ht="18" customHeight="1">
      <c r="A42" s="230" t="s">
        <v>157</v>
      </c>
      <c r="B42" s="262" t="s">
        <v>238</v>
      </c>
      <c r="C42" s="224"/>
    </row>
    <row r="43" spans="1:3" s="43" customFormat="1" ht="18" customHeight="1">
      <c r="A43" s="230" t="s">
        <v>158</v>
      </c>
      <c r="B43" s="262" t="s">
        <v>239</v>
      </c>
      <c r="C43" s="224"/>
    </row>
    <row r="44" spans="1:3" s="43" customFormat="1" ht="18" customHeight="1">
      <c r="A44" s="230" t="s">
        <v>235</v>
      </c>
      <c r="B44" s="262" t="s">
        <v>240</v>
      </c>
      <c r="C44" s="224"/>
    </row>
    <row r="45" spans="1:3" s="43" customFormat="1" ht="18" customHeight="1" thickBot="1">
      <c r="A45" s="231" t="s">
        <v>236</v>
      </c>
      <c r="B45" s="371" t="s">
        <v>419</v>
      </c>
      <c r="C45" s="224"/>
    </row>
    <row r="46" spans="1:3" s="43" customFormat="1" ht="18" customHeight="1" thickBot="1">
      <c r="A46" s="228" t="s">
        <v>17</v>
      </c>
      <c r="B46" s="372" t="s">
        <v>241</v>
      </c>
      <c r="C46" s="223">
        <f>SUM(C47:C51)</f>
        <v>0</v>
      </c>
    </row>
    <row r="47" spans="1:3" s="43" customFormat="1" ht="18" customHeight="1">
      <c r="A47" s="229" t="s">
        <v>83</v>
      </c>
      <c r="B47" s="293" t="s">
        <v>245</v>
      </c>
      <c r="C47" s="224"/>
    </row>
    <row r="48" spans="1:3" s="43" customFormat="1" ht="18" customHeight="1">
      <c r="A48" s="230" t="s">
        <v>84</v>
      </c>
      <c r="B48" s="262" t="s">
        <v>246</v>
      </c>
      <c r="C48" s="224"/>
    </row>
    <row r="49" spans="1:3" s="43" customFormat="1" ht="18" customHeight="1">
      <c r="A49" s="230" t="s">
        <v>242</v>
      </c>
      <c r="B49" s="262" t="s">
        <v>247</v>
      </c>
      <c r="C49" s="224"/>
    </row>
    <row r="50" spans="1:3" s="43" customFormat="1" ht="18" customHeight="1">
      <c r="A50" s="230" t="s">
        <v>243</v>
      </c>
      <c r="B50" s="262" t="s">
        <v>248</v>
      </c>
      <c r="C50" s="224"/>
    </row>
    <row r="51" spans="1:3" s="43" customFormat="1" ht="18" customHeight="1" thickBot="1">
      <c r="A51" s="231" t="s">
        <v>244</v>
      </c>
      <c r="B51" s="371" t="s">
        <v>249</v>
      </c>
      <c r="C51" s="224"/>
    </row>
    <row r="52" spans="1:3" s="43" customFormat="1" ht="26.25" thickBot="1">
      <c r="A52" s="228" t="s">
        <v>159</v>
      </c>
      <c r="B52" s="372" t="s">
        <v>410</v>
      </c>
      <c r="C52" s="223">
        <f>SUM(C53:C55)</f>
        <v>0</v>
      </c>
    </row>
    <row r="53" spans="1:3" s="43" customFormat="1" ht="27">
      <c r="A53" s="229" t="s">
        <v>85</v>
      </c>
      <c r="B53" s="293" t="s">
        <v>392</v>
      </c>
      <c r="C53" s="224"/>
    </row>
    <row r="54" spans="1:3" s="43" customFormat="1" ht="27">
      <c r="A54" s="230" t="s">
        <v>86</v>
      </c>
      <c r="B54" s="262" t="s">
        <v>393</v>
      </c>
      <c r="C54" s="224"/>
    </row>
    <row r="55" spans="1:3" s="43" customFormat="1" ht="18.75">
      <c r="A55" s="230" t="s">
        <v>252</v>
      </c>
      <c r="B55" s="262" t="s">
        <v>250</v>
      </c>
      <c r="C55" s="224"/>
    </row>
    <row r="56" spans="1:3" s="43" customFormat="1" ht="19.5" thickBot="1">
      <c r="A56" s="231" t="s">
        <v>253</v>
      </c>
      <c r="B56" s="371" t="s">
        <v>251</v>
      </c>
      <c r="C56" s="224"/>
    </row>
    <row r="57" spans="1:3" s="43" customFormat="1" ht="18" customHeight="1" thickBot="1">
      <c r="A57" s="228" t="s">
        <v>19</v>
      </c>
      <c r="B57" s="370" t="s">
        <v>254</v>
      </c>
      <c r="C57" s="223">
        <f>SUM(C58:C60)</f>
        <v>0</v>
      </c>
    </row>
    <row r="58" spans="1:3" s="43" customFormat="1" ht="27">
      <c r="A58" s="229" t="s">
        <v>160</v>
      </c>
      <c r="B58" s="293" t="s">
        <v>394</v>
      </c>
      <c r="C58" s="224"/>
    </row>
    <row r="59" spans="1:3" s="43" customFormat="1" ht="18.75">
      <c r="A59" s="230" t="s">
        <v>161</v>
      </c>
      <c r="B59" s="262" t="s">
        <v>395</v>
      </c>
      <c r="C59" s="224"/>
    </row>
    <row r="60" spans="1:3" s="43" customFormat="1" ht="18.75">
      <c r="A60" s="230" t="s">
        <v>191</v>
      </c>
      <c r="B60" s="262" t="s">
        <v>256</v>
      </c>
      <c r="C60" s="224"/>
    </row>
    <row r="61" spans="1:3" s="43" customFormat="1" ht="19.5" thickBot="1">
      <c r="A61" s="231" t="s">
        <v>255</v>
      </c>
      <c r="B61" s="371" t="s">
        <v>257</v>
      </c>
      <c r="C61" s="224"/>
    </row>
    <row r="62" spans="1:3" s="43" customFormat="1" ht="19.5" thickBot="1">
      <c r="A62" s="228" t="s">
        <v>20</v>
      </c>
      <c r="B62" s="372" t="s">
        <v>258</v>
      </c>
      <c r="C62" s="223">
        <f>+C7+C14+C21+C28+C35+C46+C52+C57</f>
        <v>0</v>
      </c>
    </row>
    <row r="63" spans="1:3" s="43" customFormat="1" ht="18" customHeight="1" thickBot="1">
      <c r="A63" s="234" t="s">
        <v>373</v>
      </c>
      <c r="B63" s="370" t="s">
        <v>639</v>
      </c>
      <c r="C63" s="223">
        <f>SUM(C64:C66)</f>
        <v>0</v>
      </c>
    </row>
    <row r="64" spans="1:3" s="43" customFormat="1" ht="18" customHeight="1">
      <c r="A64" s="229" t="s">
        <v>287</v>
      </c>
      <c r="B64" s="293" t="s">
        <v>259</v>
      </c>
      <c r="C64" s="224"/>
    </row>
    <row r="65" spans="1:3" s="43" customFormat="1" ht="27">
      <c r="A65" s="230" t="s">
        <v>296</v>
      </c>
      <c r="B65" s="262" t="s">
        <v>260</v>
      </c>
      <c r="C65" s="224"/>
    </row>
    <row r="66" spans="1:3" s="43" customFormat="1" ht="19.5" thickBot="1">
      <c r="A66" s="231" t="s">
        <v>297</v>
      </c>
      <c r="B66" s="373" t="s">
        <v>261</v>
      </c>
      <c r="C66" s="224"/>
    </row>
    <row r="67" spans="1:3" s="43" customFormat="1" ht="18" customHeight="1" thickBot="1">
      <c r="A67" s="234" t="s">
        <v>262</v>
      </c>
      <c r="B67" s="370" t="s">
        <v>263</v>
      </c>
      <c r="C67" s="223">
        <f>SUM(C68:C71)</f>
        <v>0</v>
      </c>
    </row>
    <row r="68" spans="1:3" s="43" customFormat="1" ht="18.75">
      <c r="A68" s="229" t="s">
        <v>130</v>
      </c>
      <c r="B68" s="293" t="s">
        <v>264</v>
      </c>
      <c r="C68" s="224"/>
    </row>
    <row r="69" spans="1:3" s="43" customFormat="1" ht="18.75">
      <c r="A69" s="230" t="s">
        <v>131</v>
      </c>
      <c r="B69" s="262" t="s">
        <v>265</v>
      </c>
      <c r="C69" s="224"/>
    </row>
    <row r="70" spans="1:3" s="43" customFormat="1" ht="18.75">
      <c r="A70" s="230" t="s">
        <v>288</v>
      </c>
      <c r="B70" s="262" t="s">
        <v>266</v>
      </c>
      <c r="C70" s="224"/>
    </row>
    <row r="71" spans="1:3" s="43" customFormat="1" ht="19.5" thickBot="1">
      <c r="A71" s="231" t="s">
        <v>289</v>
      </c>
      <c r="B71" s="371" t="s">
        <v>267</v>
      </c>
      <c r="C71" s="224"/>
    </row>
    <row r="72" spans="1:3" s="43" customFormat="1" ht="18" customHeight="1" thickBot="1">
      <c r="A72" s="234" t="s">
        <v>268</v>
      </c>
      <c r="B72" s="370" t="s">
        <v>269</v>
      </c>
      <c r="C72" s="223">
        <f>SUM(C73:C74)</f>
        <v>0</v>
      </c>
    </row>
    <row r="73" spans="1:3" s="43" customFormat="1" ht="18" customHeight="1">
      <c r="A73" s="229" t="s">
        <v>290</v>
      </c>
      <c r="B73" s="293" t="s">
        <v>270</v>
      </c>
      <c r="C73" s="224">
        <v>0</v>
      </c>
    </row>
    <row r="74" spans="1:3" s="43" customFormat="1" ht="18" customHeight="1" thickBot="1">
      <c r="A74" s="231" t="s">
        <v>291</v>
      </c>
      <c r="B74" s="293" t="s">
        <v>644</v>
      </c>
      <c r="C74" s="224"/>
    </row>
    <row r="75" spans="1:3" s="43" customFormat="1" ht="18" customHeight="1" thickBot="1">
      <c r="A75" s="234" t="s">
        <v>271</v>
      </c>
      <c r="B75" s="370" t="s">
        <v>272</v>
      </c>
      <c r="C75" s="223">
        <f>SUM(C76:C78)</f>
        <v>0</v>
      </c>
    </row>
    <row r="76" spans="1:3" s="43" customFormat="1" ht="18" customHeight="1">
      <c r="A76" s="229" t="s">
        <v>292</v>
      </c>
      <c r="B76" s="293" t="s">
        <v>446</v>
      </c>
      <c r="C76" s="224"/>
    </row>
    <row r="77" spans="1:3" s="43" customFormat="1" ht="18" customHeight="1">
      <c r="A77" s="230" t="s">
        <v>293</v>
      </c>
      <c r="B77" s="262" t="s">
        <v>273</v>
      </c>
      <c r="C77" s="224"/>
    </row>
    <row r="78" spans="1:3" s="43" customFormat="1" ht="18" customHeight="1" thickBot="1">
      <c r="A78" s="231" t="s">
        <v>294</v>
      </c>
      <c r="B78" s="371" t="s">
        <v>636</v>
      </c>
      <c r="C78" s="224"/>
    </row>
    <row r="79" spans="1:3" s="43" customFormat="1" ht="18" customHeight="1" thickBot="1">
      <c r="A79" s="234" t="s">
        <v>275</v>
      </c>
      <c r="B79" s="370" t="s">
        <v>295</v>
      </c>
      <c r="C79" s="223">
        <f>SUM(C80:C83)</f>
        <v>0</v>
      </c>
    </row>
    <row r="80" spans="1:3" s="43" customFormat="1" ht="18" customHeight="1">
      <c r="A80" s="235" t="s">
        <v>276</v>
      </c>
      <c r="B80" s="293" t="s">
        <v>277</v>
      </c>
      <c r="C80" s="224"/>
    </row>
    <row r="81" spans="1:3" s="43" customFormat="1" ht="30">
      <c r="A81" s="236" t="s">
        <v>278</v>
      </c>
      <c r="B81" s="262" t="s">
        <v>279</v>
      </c>
      <c r="C81" s="224"/>
    </row>
    <row r="82" spans="1:3" s="43" customFormat="1" ht="20.25" customHeight="1">
      <c r="A82" s="236" t="s">
        <v>280</v>
      </c>
      <c r="B82" s="262" t="s">
        <v>281</v>
      </c>
      <c r="C82" s="224"/>
    </row>
    <row r="83" spans="1:3" s="43" customFormat="1" ht="18" customHeight="1" thickBot="1">
      <c r="A83" s="237" t="s">
        <v>282</v>
      </c>
      <c r="B83" s="371" t="s">
        <v>283</v>
      </c>
      <c r="C83" s="224"/>
    </row>
    <row r="84" spans="1:3" s="43" customFormat="1" ht="18" customHeight="1" thickBot="1">
      <c r="A84" s="234" t="s">
        <v>284</v>
      </c>
      <c r="B84" s="370" t="s">
        <v>635</v>
      </c>
      <c r="C84" s="224"/>
    </row>
    <row r="85" spans="1:3" s="43" customFormat="1" ht="19.5" thickBot="1">
      <c r="A85" s="234" t="s">
        <v>285</v>
      </c>
      <c r="B85" s="374" t="s">
        <v>286</v>
      </c>
      <c r="C85" s="223">
        <f>+C63+C67+C72+C75+C79+C84</f>
        <v>0</v>
      </c>
    </row>
    <row r="86" spans="1:3" s="43" customFormat="1" ht="18" customHeight="1" thickBot="1">
      <c r="A86" s="239" t="s">
        <v>298</v>
      </c>
      <c r="B86" s="375" t="s">
        <v>378</v>
      </c>
      <c r="C86" s="223">
        <f>+C62+C85</f>
        <v>0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365" t="s">
        <v>45</v>
      </c>
      <c r="B88" s="377"/>
      <c r="C88" s="366"/>
    </row>
    <row r="89" spans="1:3" s="44" customFormat="1" ht="18" customHeight="1" thickBot="1">
      <c r="A89" s="228" t="s">
        <v>12</v>
      </c>
      <c r="B89" s="378" t="s">
        <v>633</v>
      </c>
      <c r="C89" s="367">
        <f>SUM(C90:C94)</f>
        <v>0</v>
      </c>
    </row>
    <row r="90" spans="1:3" s="37" customFormat="1" ht="18" customHeight="1">
      <c r="A90" s="229" t="s">
        <v>87</v>
      </c>
      <c r="B90" s="379" t="s">
        <v>40</v>
      </c>
      <c r="C90" s="224"/>
    </row>
    <row r="91" spans="1:3" s="43" customFormat="1" ht="18" customHeight="1">
      <c r="A91" s="230" t="s">
        <v>88</v>
      </c>
      <c r="B91" s="264" t="s">
        <v>162</v>
      </c>
      <c r="C91" s="224"/>
    </row>
    <row r="92" spans="1:3" s="37" customFormat="1" ht="18" customHeight="1">
      <c r="A92" s="230" t="s">
        <v>89</v>
      </c>
      <c r="B92" s="264" t="s">
        <v>122</v>
      </c>
      <c r="C92" s="224">
        <v>0</v>
      </c>
    </row>
    <row r="93" spans="1:3" s="37" customFormat="1" ht="18" customHeight="1">
      <c r="A93" s="230" t="s">
        <v>90</v>
      </c>
      <c r="B93" s="380" t="s">
        <v>163</v>
      </c>
      <c r="C93" s="224"/>
    </row>
    <row r="94" spans="1:3" s="37" customFormat="1" ht="18" customHeight="1">
      <c r="A94" s="230" t="s">
        <v>101</v>
      </c>
      <c r="B94" s="381" t="s">
        <v>164</v>
      </c>
      <c r="C94" s="232">
        <f>SUM(C95:C104)</f>
        <v>0</v>
      </c>
    </row>
    <row r="95" spans="1:3" s="37" customFormat="1" ht="18" customHeight="1">
      <c r="A95" s="230" t="s">
        <v>91</v>
      </c>
      <c r="B95" s="264" t="s">
        <v>301</v>
      </c>
      <c r="C95" s="224">
        <v>0</v>
      </c>
    </row>
    <row r="96" spans="1:3" s="37" customFormat="1" ht="18" customHeight="1">
      <c r="A96" s="230" t="s">
        <v>92</v>
      </c>
      <c r="B96" s="266" t="s">
        <v>302</v>
      </c>
      <c r="C96" s="224">
        <v>0</v>
      </c>
    </row>
    <row r="97" spans="1:3" s="37" customFormat="1" ht="18" customHeight="1">
      <c r="A97" s="230" t="s">
        <v>102</v>
      </c>
      <c r="B97" s="264" t="s">
        <v>303</v>
      </c>
      <c r="C97" s="224">
        <v>0</v>
      </c>
    </row>
    <row r="98" spans="1:3" s="37" customFormat="1" ht="18" customHeight="1">
      <c r="A98" s="230" t="s">
        <v>103</v>
      </c>
      <c r="B98" s="264" t="s">
        <v>640</v>
      </c>
      <c r="C98" s="224">
        <v>0</v>
      </c>
    </row>
    <row r="99" spans="1:3" s="37" customFormat="1" ht="18" customHeight="1">
      <c r="A99" s="230" t="s">
        <v>104</v>
      </c>
      <c r="B99" s="266" t="s">
        <v>305</v>
      </c>
      <c r="C99" s="224">
        <v>0</v>
      </c>
    </row>
    <row r="100" spans="1:3" s="37" customFormat="1" ht="18" customHeight="1">
      <c r="A100" s="230" t="s">
        <v>105</v>
      </c>
      <c r="B100" s="266" t="s">
        <v>306</v>
      </c>
      <c r="C100" s="224">
        <v>0</v>
      </c>
    </row>
    <row r="101" spans="1:3" s="37" customFormat="1" ht="18" customHeight="1">
      <c r="A101" s="230" t="s">
        <v>107</v>
      </c>
      <c r="B101" s="264" t="s">
        <v>641</v>
      </c>
      <c r="C101" s="224">
        <v>0</v>
      </c>
    </row>
    <row r="102" spans="1:3" s="37" customFormat="1" ht="18" customHeight="1">
      <c r="A102" s="251" t="s">
        <v>165</v>
      </c>
      <c r="B102" s="267" t="s">
        <v>308</v>
      </c>
      <c r="C102" s="224">
        <v>0</v>
      </c>
    </row>
    <row r="103" spans="1:3" s="37" customFormat="1" ht="18" customHeight="1">
      <c r="A103" s="230" t="s">
        <v>299</v>
      </c>
      <c r="B103" s="267" t="s">
        <v>309</v>
      </c>
      <c r="C103" s="224">
        <v>0</v>
      </c>
    </row>
    <row r="104" spans="1:3" s="37" customFormat="1" ht="18" customHeight="1" thickBot="1">
      <c r="A104" s="252" t="s">
        <v>300</v>
      </c>
      <c r="B104" s="268" t="s">
        <v>310</v>
      </c>
      <c r="C104" s="224">
        <v>0</v>
      </c>
    </row>
    <row r="105" spans="1:3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</row>
    <row r="106" spans="1:3" s="37" customFormat="1" ht="18" customHeight="1">
      <c r="A106" s="229" t="s">
        <v>93</v>
      </c>
      <c r="B106" s="264" t="s">
        <v>190</v>
      </c>
      <c r="C106" s="224">
        <v>0</v>
      </c>
    </row>
    <row r="107" spans="1:3" s="37" customFormat="1" ht="18" customHeight="1">
      <c r="A107" s="229" t="s">
        <v>94</v>
      </c>
      <c r="B107" s="267" t="s">
        <v>314</v>
      </c>
      <c r="C107" s="224">
        <v>0</v>
      </c>
    </row>
    <row r="108" spans="1:3" s="37" customFormat="1" ht="18" customHeight="1">
      <c r="A108" s="229" t="s">
        <v>95</v>
      </c>
      <c r="B108" s="267" t="s">
        <v>166</v>
      </c>
      <c r="C108" s="224">
        <v>0</v>
      </c>
    </row>
    <row r="109" spans="1:3" s="37" customFormat="1" ht="18" customHeight="1">
      <c r="A109" s="229" t="s">
        <v>96</v>
      </c>
      <c r="B109" s="267" t="s">
        <v>315</v>
      </c>
      <c r="C109" s="224">
        <v>0</v>
      </c>
    </row>
    <row r="110" spans="1:3" s="37" customFormat="1" ht="18" customHeight="1">
      <c r="A110" s="229" t="s">
        <v>97</v>
      </c>
      <c r="B110" s="383" t="s">
        <v>192</v>
      </c>
      <c r="C110" s="253">
        <f>SUM(C111:C118)</f>
        <v>0</v>
      </c>
    </row>
    <row r="111" spans="1:3" s="37" customFormat="1" ht="25.5">
      <c r="A111" s="229" t="s">
        <v>106</v>
      </c>
      <c r="B111" s="384" t="s">
        <v>386</v>
      </c>
      <c r="C111" s="224">
        <v>0</v>
      </c>
    </row>
    <row r="112" spans="1:3" s="37" customFormat="1" ht="25.5">
      <c r="A112" s="229" t="s">
        <v>108</v>
      </c>
      <c r="B112" s="271" t="s">
        <v>320</v>
      </c>
      <c r="C112" s="224"/>
    </row>
    <row r="113" spans="1:3" s="37" customFormat="1" ht="25.5">
      <c r="A113" s="229" t="s">
        <v>167</v>
      </c>
      <c r="B113" s="264" t="s">
        <v>304</v>
      </c>
      <c r="C113" s="224"/>
    </row>
    <row r="114" spans="1:3" s="37" customFormat="1" ht="18.75">
      <c r="A114" s="229" t="s">
        <v>168</v>
      </c>
      <c r="B114" s="264" t="s">
        <v>319</v>
      </c>
      <c r="C114" s="224"/>
    </row>
    <row r="115" spans="1:3" s="37" customFormat="1" ht="18.75">
      <c r="A115" s="229" t="s">
        <v>169</v>
      </c>
      <c r="B115" s="264" t="s">
        <v>318</v>
      </c>
      <c r="C115" s="224"/>
    </row>
    <row r="116" spans="1:3" s="37" customFormat="1" ht="25.5">
      <c r="A116" s="229" t="s">
        <v>311</v>
      </c>
      <c r="B116" s="264" t="s">
        <v>307</v>
      </c>
      <c r="C116" s="224"/>
    </row>
    <row r="117" spans="1:3" s="37" customFormat="1" ht="18.75">
      <c r="A117" s="229" t="s">
        <v>312</v>
      </c>
      <c r="B117" s="264" t="s">
        <v>317</v>
      </c>
      <c r="C117" s="224"/>
    </row>
    <row r="118" spans="1:3" s="37" customFormat="1" ht="26.25" thickBot="1">
      <c r="A118" s="251" t="s">
        <v>313</v>
      </c>
      <c r="B118" s="264" t="s">
        <v>316</v>
      </c>
      <c r="C118" s="224"/>
    </row>
    <row r="119" spans="1:3" s="37" customFormat="1" ht="18" customHeight="1" thickBot="1">
      <c r="A119" s="228" t="s">
        <v>14</v>
      </c>
      <c r="B119" s="372" t="s">
        <v>321</v>
      </c>
      <c r="C119" s="223">
        <f>+C120+C121</f>
        <v>0</v>
      </c>
    </row>
    <row r="120" spans="1:3" s="37" customFormat="1" ht="18" customHeight="1">
      <c r="A120" s="229" t="s">
        <v>76</v>
      </c>
      <c r="B120" s="271" t="s">
        <v>46</v>
      </c>
      <c r="C120" s="224"/>
    </row>
    <row r="121" spans="1:3" s="37" customFormat="1" ht="18" customHeight="1" thickBot="1">
      <c r="A121" s="231" t="s">
        <v>77</v>
      </c>
      <c r="B121" s="267" t="s">
        <v>47</v>
      </c>
      <c r="C121" s="224"/>
    </row>
    <row r="122" spans="1:3" s="37" customFormat="1" ht="18" customHeight="1" thickBot="1">
      <c r="A122" s="228" t="s">
        <v>15</v>
      </c>
      <c r="B122" s="372" t="s">
        <v>322</v>
      </c>
      <c r="C122" s="223">
        <f>+C89+C105+C119</f>
        <v>0</v>
      </c>
    </row>
    <row r="123" spans="1:3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</row>
    <row r="124" spans="1:3" s="37" customFormat="1" ht="18" customHeight="1">
      <c r="A124" s="229" t="s">
        <v>80</v>
      </c>
      <c r="B124" s="271" t="s">
        <v>323</v>
      </c>
      <c r="C124" s="224"/>
    </row>
    <row r="125" spans="1:3" s="37" customFormat="1" ht="18" customHeight="1">
      <c r="A125" s="229" t="s">
        <v>81</v>
      </c>
      <c r="B125" s="271" t="s">
        <v>643</v>
      </c>
      <c r="C125" s="224"/>
    </row>
    <row r="126" spans="1:3" s="37" customFormat="1" ht="18" customHeight="1" thickBot="1">
      <c r="A126" s="251" t="s">
        <v>82</v>
      </c>
      <c r="B126" s="385" t="s">
        <v>324</v>
      </c>
      <c r="C126" s="224"/>
    </row>
    <row r="127" spans="1:3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</row>
    <row r="128" spans="1:3" s="37" customFormat="1" ht="18" customHeight="1">
      <c r="A128" s="229" t="s">
        <v>83</v>
      </c>
      <c r="B128" s="271" t="s">
        <v>325</v>
      </c>
      <c r="C128" s="224"/>
    </row>
    <row r="129" spans="1:3" s="37" customFormat="1" ht="18" customHeight="1">
      <c r="A129" s="229" t="s">
        <v>84</v>
      </c>
      <c r="B129" s="271" t="s">
        <v>326</v>
      </c>
      <c r="C129" s="224"/>
    </row>
    <row r="130" spans="1:3" s="37" customFormat="1" ht="18" customHeight="1">
      <c r="A130" s="229" t="s">
        <v>242</v>
      </c>
      <c r="B130" s="271" t="s">
        <v>327</v>
      </c>
      <c r="C130" s="224"/>
    </row>
    <row r="131" spans="1:3" s="37" customFormat="1" ht="18" customHeight="1" thickBot="1">
      <c r="A131" s="251" t="s">
        <v>243</v>
      </c>
      <c r="B131" s="385" t="s">
        <v>328</v>
      </c>
      <c r="C131" s="224"/>
    </row>
    <row r="132" spans="1:3" s="37" customFormat="1" ht="18" customHeight="1" thickBot="1">
      <c r="A132" s="228" t="s">
        <v>18</v>
      </c>
      <c r="B132" s="372" t="s">
        <v>329</v>
      </c>
      <c r="C132" s="223">
        <f>SUM(C133:C136)</f>
        <v>0</v>
      </c>
    </row>
    <row r="133" spans="1:3" s="37" customFormat="1" ht="18" customHeight="1">
      <c r="A133" s="229" t="s">
        <v>85</v>
      </c>
      <c r="B133" s="271" t="s">
        <v>330</v>
      </c>
      <c r="C133" s="224"/>
    </row>
    <row r="134" spans="1:3" s="37" customFormat="1" ht="18" customHeight="1">
      <c r="A134" s="229" t="s">
        <v>86</v>
      </c>
      <c r="B134" s="271" t="s">
        <v>339</v>
      </c>
      <c r="C134" s="224"/>
    </row>
    <row r="135" spans="1:3" s="37" customFormat="1" ht="18" customHeight="1">
      <c r="A135" s="229" t="s">
        <v>252</v>
      </c>
      <c r="B135" s="271" t="s">
        <v>331</v>
      </c>
      <c r="C135" s="224"/>
    </row>
    <row r="136" spans="1:3" s="37" customFormat="1" ht="18" customHeight="1" thickBot="1">
      <c r="A136" s="251" t="s">
        <v>253</v>
      </c>
      <c r="B136" s="385" t="s">
        <v>402</v>
      </c>
      <c r="C136" s="224"/>
    </row>
    <row r="137" spans="1:3" s="37" customFormat="1" ht="18" customHeight="1" thickBot="1">
      <c r="A137" s="228" t="s">
        <v>19</v>
      </c>
      <c r="B137" s="372" t="s">
        <v>332</v>
      </c>
      <c r="C137" s="254"/>
    </row>
    <row r="138" spans="1:3" s="37" customFormat="1" ht="18" customHeight="1">
      <c r="A138" s="229" t="s">
        <v>160</v>
      </c>
      <c r="B138" s="271" t="s">
        <v>333</v>
      </c>
      <c r="C138" s="224"/>
    </row>
    <row r="139" spans="1:3" s="37" customFormat="1" ht="18" customHeight="1">
      <c r="A139" s="229" t="s">
        <v>161</v>
      </c>
      <c r="B139" s="271" t="s">
        <v>334</v>
      </c>
      <c r="C139" s="224"/>
    </row>
    <row r="140" spans="1:3" s="37" customFormat="1" ht="18" customHeight="1">
      <c r="A140" s="229" t="s">
        <v>191</v>
      </c>
      <c r="B140" s="271" t="s">
        <v>335</v>
      </c>
      <c r="C140" s="224"/>
    </row>
    <row r="141" spans="1:3" s="37" customFormat="1" ht="18" customHeight="1" thickBot="1">
      <c r="A141" s="229" t="s">
        <v>255</v>
      </c>
      <c r="B141" s="271" t="s">
        <v>336</v>
      </c>
      <c r="C141" s="224"/>
    </row>
    <row r="142" spans="1:3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</row>
    <row r="143" spans="1:3" s="37" customFormat="1" ht="18" customHeight="1" thickBot="1">
      <c r="A143" s="256" t="s">
        <v>21</v>
      </c>
      <c r="B143" s="386" t="s">
        <v>338</v>
      </c>
      <c r="C143" s="255">
        <f>+C122+C142</f>
        <v>0</v>
      </c>
    </row>
    <row r="144" spans="1:3" s="37" customFormat="1" ht="18" customHeight="1" thickBot="1">
      <c r="A144" s="257"/>
      <c r="B144" s="258"/>
      <c r="C144" s="243"/>
    </row>
    <row r="145" spans="1:7" s="37" customFormat="1" ht="18" customHeight="1" thickBot="1">
      <c r="A145" s="259" t="s">
        <v>420</v>
      </c>
      <c r="B145" s="260"/>
      <c r="C145" s="261"/>
      <c r="D145" s="45"/>
      <c r="E145" s="46"/>
      <c r="F145" s="46"/>
      <c r="G145" s="46"/>
    </row>
    <row r="146" spans="1:3" s="43" customFormat="1" ht="18" customHeight="1" thickBot="1">
      <c r="A146" s="259" t="s">
        <v>182</v>
      </c>
      <c r="B146" s="260"/>
      <c r="C146" s="261"/>
    </row>
    <row r="147" s="37" customFormat="1" ht="18" customHeight="1">
      <c r="C147" s="47"/>
    </row>
  </sheetData>
  <sheetProtection/>
  <mergeCells count="4">
    <mergeCell ref="B2:C2"/>
    <mergeCell ref="A3:C3"/>
    <mergeCell ref="A4:B4"/>
    <mergeCell ref="A1:G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CE,Félkövér"&amp;14
Nagymányok Város Önkormányzata
&amp;R&amp;"Times New Roman CE,Félkövér dőlt"&amp;11 9.1.3 melléklet az 1/2018. (III.6.) önkormányzati rendelethez</oddHeader>
  </headerFooter>
  <rowBreaks count="1" manualBreakCount="1">
    <brk id="8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7"/>
  <sheetViews>
    <sheetView workbookViewId="0" topLeftCell="A61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19.00390625" style="31" customWidth="1"/>
    <col min="4" max="4" width="19.00390625" style="32" customWidth="1"/>
    <col min="5" max="16384" width="9.375" style="32" customWidth="1"/>
  </cols>
  <sheetData>
    <row r="1" spans="1:3" s="37" customFormat="1" ht="39" customHeight="1">
      <c r="A1" s="403"/>
      <c r="B1" s="499" t="s">
        <v>625</v>
      </c>
      <c r="C1" s="499"/>
    </row>
    <row r="2" spans="1:3" s="37" customFormat="1" ht="18" customHeight="1">
      <c r="A2" s="364"/>
      <c r="B2" s="498" t="s">
        <v>624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4" s="37" customFormat="1" ht="36.75" customHeight="1" thickBot="1">
      <c r="A5" s="39" t="s">
        <v>56</v>
      </c>
      <c r="B5" s="387" t="s">
        <v>11</v>
      </c>
      <c r="C5" s="40" t="s">
        <v>397</v>
      </c>
      <c r="D5" s="40" t="s">
        <v>709</v>
      </c>
    </row>
    <row r="6" spans="1:4" s="43" customFormat="1" ht="18" customHeight="1" thickBot="1">
      <c r="A6" s="41">
        <v>1</v>
      </c>
      <c r="B6" s="388">
        <v>2</v>
      </c>
      <c r="C6" s="42">
        <v>3</v>
      </c>
      <c r="D6" s="42">
        <v>3</v>
      </c>
    </row>
    <row r="7" spans="1:4" s="43" customFormat="1" ht="18" customHeight="1" thickBot="1">
      <c r="A7" s="222" t="s">
        <v>12</v>
      </c>
      <c r="B7" s="368" t="s">
        <v>217</v>
      </c>
      <c r="C7" s="223">
        <f>SUM(C8:C11)</f>
        <v>0</v>
      </c>
      <c r="D7" s="223">
        <f>SUM(D8:D11)</f>
        <v>0</v>
      </c>
    </row>
    <row r="8" spans="1:4" s="43" customFormat="1" ht="27">
      <c r="A8" s="229" t="s">
        <v>87</v>
      </c>
      <c r="B8" s="293" t="s">
        <v>403</v>
      </c>
      <c r="C8" s="224"/>
      <c r="D8" s="224"/>
    </row>
    <row r="9" spans="1:4" s="43" customFormat="1" ht="27">
      <c r="A9" s="230" t="s">
        <v>88</v>
      </c>
      <c r="B9" s="262" t="s">
        <v>404</v>
      </c>
      <c r="C9" s="225"/>
      <c r="D9" s="225"/>
    </row>
    <row r="10" spans="1:4" s="43" customFormat="1" ht="27">
      <c r="A10" s="230" t="s">
        <v>89</v>
      </c>
      <c r="B10" s="262" t="s">
        <v>405</v>
      </c>
      <c r="C10" s="225"/>
      <c r="D10" s="225"/>
    </row>
    <row r="11" spans="1:4" s="43" customFormat="1" ht="18.75">
      <c r="A11" s="230" t="s">
        <v>399</v>
      </c>
      <c r="B11" s="262" t="s">
        <v>406</v>
      </c>
      <c r="C11" s="225"/>
      <c r="D11" s="225"/>
    </row>
    <row r="12" spans="1:4" s="43" customFormat="1" ht="25.5">
      <c r="A12" s="230" t="s">
        <v>101</v>
      </c>
      <c r="B12" s="369" t="s">
        <v>408</v>
      </c>
      <c r="C12" s="226"/>
      <c r="D12" s="226"/>
    </row>
    <row r="13" spans="1:4" s="43" customFormat="1" ht="19.5" thickBot="1">
      <c r="A13" s="231" t="s">
        <v>400</v>
      </c>
      <c r="B13" s="262" t="s">
        <v>407</v>
      </c>
      <c r="C13" s="227"/>
      <c r="D13" s="227"/>
    </row>
    <row r="14" spans="1:4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  <c r="D14" s="223">
        <f>+D15+D16+D17+D18+D19</f>
        <v>746773</v>
      </c>
    </row>
    <row r="15" spans="1:4" s="43" customFormat="1" ht="18" customHeight="1">
      <c r="A15" s="229" t="s">
        <v>93</v>
      </c>
      <c r="B15" s="293" t="s">
        <v>218</v>
      </c>
      <c r="C15" s="224"/>
      <c r="D15" s="224"/>
    </row>
    <row r="16" spans="1:4" s="43" customFormat="1" ht="18.75">
      <c r="A16" s="230" t="s">
        <v>94</v>
      </c>
      <c r="B16" s="262" t="s">
        <v>219</v>
      </c>
      <c r="C16" s="225"/>
      <c r="D16" s="225"/>
    </row>
    <row r="17" spans="1:4" s="43" customFormat="1" ht="27">
      <c r="A17" s="230" t="s">
        <v>95</v>
      </c>
      <c r="B17" s="262" t="s">
        <v>382</v>
      </c>
      <c r="C17" s="225"/>
      <c r="D17" s="225"/>
    </row>
    <row r="18" spans="1:4" s="43" customFormat="1" ht="27">
      <c r="A18" s="230" t="s">
        <v>96</v>
      </c>
      <c r="B18" s="262" t="s">
        <v>383</v>
      </c>
      <c r="C18" s="225"/>
      <c r="D18" s="225"/>
    </row>
    <row r="19" spans="1:4" s="43" customFormat="1" ht="25.5">
      <c r="A19" s="230" t="s">
        <v>97</v>
      </c>
      <c r="B19" s="221" t="s">
        <v>409</v>
      </c>
      <c r="C19" s="225"/>
      <c r="D19" s="225">
        <v>746773</v>
      </c>
    </row>
    <row r="20" spans="1:4" s="43" customFormat="1" ht="19.5" thickBot="1">
      <c r="A20" s="231" t="s">
        <v>106</v>
      </c>
      <c r="B20" s="371" t="s">
        <v>220</v>
      </c>
      <c r="C20" s="232"/>
      <c r="D20" s="232"/>
    </row>
    <row r="21" spans="1:4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  <c r="D21" s="223">
        <f>+D22+D23+D24+D25+D26</f>
        <v>0</v>
      </c>
    </row>
    <row r="22" spans="1:4" s="43" customFormat="1" ht="18.75">
      <c r="A22" s="229" t="s">
        <v>76</v>
      </c>
      <c r="B22" s="293" t="s">
        <v>401</v>
      </c>
      <c r="C22" s="224"/>
      <c r="D22" s="224"/>
    </row>
    <row r="23" spans="1:4" s="43" customFormat="1" ht="27">
      <c r="A23" s="230" t="s">
        <v>77</v>
      </c>
      <c r="B23" s="262" t="s">
        <v>221</v>
      </c>
      <c r="C23" s="225"/>
      <c r="D23" s="225"/>
    </row>
    <row r="24" spans="1:4" s="43" customFormat="1" ht="27">
      <c r="A24" s="230" t="s">
        <v>78</v>
      </c>
      <c r="B24" s="262" t="s">
        <v>384</v>
      </c>
      <c r="C24" s="225"/>
      <c r="D24" s="225"/>
    </row>
    <row r="25" spans="1:4" s="43" customFormat="1" ht="27">
      <c r="A25" s="230" t="s">
        <v>79</v>
      </c>
      <c r="B25" s="262" t="s">
        <v>385</v>
      </c>
      <c r="C25" s="225"/>
      <c r="D25" s="225"/>
    </row>
    <row r="26" spans="1:4" s="43" customFormat="1" ht="18.75">
      <c r="A26" s="230" t="s">
        <v>150</v>
      </c>
      <c r="B26" s="262" t="s">
        <v>222</v>
      </c>
      <c r="C26" s="225"/>
      <c r="D26" s="225"/>
    </row>
    <row r="27" spans="1:4" s="43" customFormat="1" ht="18" customHeight="1" thickBot="1">
      <c r="A27" s="231" t="s">
        <v>151</v>
      </c>
      <c r="B27" s="371" t="s">
        <v>223</v>
      </c>
      <c r="C27" s="232"/>
      <c r="D27" s="232"/>
    </row>
    <row r="28" spans="1:4" s="43" customFormat="1" ht="18" customHeight="1" thickBot="1">
      <c r="A28" s="228" t="s">
        <v>152</v>
      </c>
      <c r="B28" s="372" t="s">
        <v>224</v>
      </c>
      <c r="C28" s="223">
        <f>SUM(C29,C32:C34)</f>
        <v>0</v>
      </c>
      <c r="D28" s="223">
        <f>SUM(D29,D32:D34)</f>
        <v>0</v>
      </c>
    </row>
    <row r="29" spans="1:4" s="43" customFormat="1" ht="18" customHeight="1">
      <c r="A29" s="229" t="s">
        <v>225</v>
      </c>
      <c r="B29" s="293" t="s">
        <v>231</v>
      </c>
      <c r="C29" s="233">
        <f>SUM(C30:C31)</f>
        <v>0</v>
      </c>
      <c r="D29" s="233">
        <f>SUM(D30:D31)</f>
        <v>0</v>
      </c>
    </row>
    <row r="30" spans="1:4" s="43" customFormat="1" ht="18" customHeight="1">
      <c r="A30" s="230" t="s">
        <v>226</v>
      </c>
      <c r="B30" s="262" t="s">
        <v>411</v>
      </c>
      <c r="C30" s="263"/>
      <c r="D30" s="263"/>
    </row>
    <row r="31" spans="1:4" s="43" customFormat="1" ht="18" customHeight="1">
      <c r="A31" s="230" t="s">
        <v>227</v>
      </c>
      <c r="B31" s="262" t="s">
        <v>412</v>
      </c>
      <c r="C31" s="263"/>
      <c r="D31" s="263"/>
    </row>
    <row r="32" spans="1:4" s="43" customFormat="1" ht="18" customHeight="1">
      <c r="A32" s="230" t="s">
        <v>228</v>
      </c>
      <c r="B32" s="262" t="s">
        <v>413</v>
      </c>
      <c r="C32" s="225"/>
      <c r="D32" s="225"/>
    </row>
    <row r="33" spans="1:4" s="43" customFormat="1" ht="18.75">
      <c r="A33" s="230" t="s">
        <v>229</v>
      </c>
      <c r="B33" s="262" t="s">
        <v>232</v>
      </c>
      <c r="C33" s="225"/>
      <c r="D33" s="225"/>
    </row>
    <row r="34" spans="1:4" s="43" customFormat="1" ht="18" customHeight="1" thickBot="1">
      <c r="A34" s="231" t="s">
        <v>230</v>
      </c>
      <c r="B34" s="371" t="s">
        <v>233</v>
      </c>
      <c r="C34" s="232"/>
      <c r="D34" s="232"/>
    </row>
    <row r="35" spans="1:4" s="43" customFormat="1" ht="18" customHeight="1" thickBot="1">
      <c r="A35" s="228" t="s">
        <v>16</v>
      </c>
      <c r="B35" s="372" t="s">
        <v>234</v>
      </c>
      <c r="C35" s="223">
        <f>SUM(C36:C45)</f>
        <v>0</v>
      </c>
      <c r="D35" s="223">
        <f>SUM(D36:D45)</f>
        <v>0</v>
      </c>
    </row>
    <row r="36" spans="1:4" s="43" customFormat="1" ht="18" customHeight="1">
      <c r="A36" s="229" t="s">
        <v>80</v>
      </c>
      <c r="B36" s="293" t="s">
        <v>237</v>
      </c>
      <c r="C36" s="224"/>
      <c r="D36" s="224"/>
    </row>
    <row r="37" spans="1:4" s="43" customFormat="1" ht="18" customHeight="1">
      <c r="A37" s="230" t="s">
        <v>81</v>
      </c>
      <c r="B37" s="262" t="s">
        <v>414</v>
      </c>
      <c r="C37" s="225"/>
      <c r="D37" s="225"/>
    </row>
    <row r="38" spans="1:4" s="43" customFormat="1" ht="18" customHeight="1">
      <c r="A38" s="230" t="s">
        <v>82</v>
      </c>
      <c r="B38" s="262" t="s">
        <v>415</v>
      </c>
      <c r="C38" s="225"/>
      <c r="D38" s="225"/>
    </row>
    <row r="39" spans="1:4" s="43" customFormat="1" ht="18" customHeight="1">
      <c r="A39" s="230" t="s">
        <v>154</v>
      </c>
      <c r="B39" s="262" t="s">
        <v>416</v>
      </c>
      <c r="C39" s="225"/>
      <c r="D39" s="225"/>
    </row>
    <row r="40" spans="1:4" s="43" customFormat="1" ht="18" customHeight="1">
      <c r="A40" s="230" t="s">
        <v>155</v>
      </c>
      <c r="B40" s="262" t="s">
        <v>417</v>
      </c>
      <c r="C40" s="225"/>
      <c r="D40" s="225"/>
    </row>
    <row r="41" spans="1:4" s="43" customFormat="1" ht="18" customHeight="1">
      <c r="A41" s="230" t="s">
        <v>156</v>
      </c>
      <c r="B41" s="262" t="s">
        <v>418</v>
      </c>
      <c r="C41" s="225"/>
      <c r="D41" s="225"/>
    </row>
    <row r="42" spans="1:4" s="43" customFormat="1" ht="18" customHeight="1">
      <c r="A42" s="230" t="s">
        <v>157</v>
      </c>
      <c r="B42" s="262" t="s">
        <v>238</v>
      </c>
      <c r="C42" s="225"/>
      <c r="D42" s="225"/>
    </row>
    <row r="43" spans="1:4" s="43" customFormat="1" ht="18" customHeight="1">
      <c r="A43" s="230" t="s">
        <v>158</v>
      </c>
      <c r="B43" s="262" t="s">
        <v>239</v>
      </c>
      <c r="C43" s="225"/>
      <c r="D43" s="225"/>
    </row>
    <row r="44" spans="1:4" s="43" customFormat="1" ht="18" customHeight="1">
      <c r="A44" s="230" t="s">
        <v>235</v>
      </c>
      <c r="B44" s="262" t="s">
        <v>240</v>
      </c>
      <c r="C44" s="225"/>
      <c r="D44" s="225"/>
    </row>
    <row r="45" spans="1:4" s="43" customFormat="1" ht="18" customHeight="1" thickBot="1">
      <c r="A45" s="231" t="s">
        <v>236</v>
      </c>
      <c r="B45" s="371" t="s">
        <v>419</v>
      </c>
      <c r="C45" s="232"/>
      <c r="D45" s="232"/>
    </row>
    <row r="46" spans="1:4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</row>
    <row r="47" spans="1:4" s="43" customFormat="1" ht="18" customHeight="1">
      <c r="A47" s="229" t="s">
        <v>83</v>
      </c>
      <c r="B47" s="293" t="s">
        <v>245</v>
      </c>
      <c r="C47" s="224"/>
      <c r="D47" s="224"/>
    </row>
    <row r="48" spans="1:4" s="43" customFormat="1" ht="18" customHeight="1">
      <c r="A48" s="230" t="s">
        <v>84</v>
      </c>
      <c r="B48" s="262" t="s">
        <v>246</v>
      </c>
      <c r="C48" s="225"/>
      <c r="D48" s="225"/>
    </row>
    <row r="49" spans="1:4" s="43" customFormat="1" ht="18" customHeight="1">
      <c r="A49" s="230" t="s">
        <v>242</v>
      </c>
      <c r="B49" s="262" t="s">
        <v>247</v>
      </c>
      <c r="C49" s="225"/>
      <c r="D49" s="225"/>
    </row>
    <row r="50" spans="1:4" s="43" customFormat="1" ht="18" customHeight="1">
      <c r="A50" s="230" t="s">
        <v>243</v>
      </c>
      <c r="B50" s="262" t="s">
        <v>248</v>
      </c>
      <c r="C50" s="225"/>
      <c r="D50" s="225"/>
    </row>
    <row r="51" spans="1:4" s="43" customFormat="1" ht="18" customHeight="1" thickBot="1">
      <c r="A51" s="231" t="s">
        <v>244</v>
      </c>
      <c r="B51" s="371" t="s">
        <v>249</v>
      </c>
      <c r="C51" s="232"/>
      <c r="D51" s="232"/>
    </row>
    <row r="52" spans="1:4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</row>
    <row r="53" spans="1:4" s="43" customFormat="1" ht="27">
      <c r="A53" s="229" t="s">
        <v>85</v>
      </c>
      <c r="B53" s="293" t="s">
        <v>392</v>
      </c>
      <c r="C53" s="224"/>
      <c r="D53" s="224"/>
    </row>
    <row r="54" spans="1:4" s="43" customFormat="1" ht="27">
      <c r="A54" s="230" t="s">
        <v>86</v>
      </c>
      <c r="B54" s="262" t="s">
        <v>393</v>
      </c>
      <c r="C54" s="225"/>
      <c r="D54" s="225"/>
    </row>
    <row r="55" spans="1:4" s="43" customFormat="1" ht="18.75">
      <c r="A55" s="230" t="s">
        <v>252</v>
      </c>
      <c r="B55" s="262" t="s">
        <v>250</v>
      </c>
      <c r="C55" s="225"/>
      <c r="D55" s="225"/>
    </row>
    <row r="56" spans="1:4" s="43" customFormat="1" ht="19.5" thickBot="1">
      <c r="A56" s="231" t="s">
        <v>253</v>
      </c>
      <c r="B56" s="371" t="s">
        <v>251</v>
      </c>
      <c r="C56" s="232"/>
      <c r="D56" s="232"/>
    </row>
    <row r="57" spans="1:4" s="43" customFormat="1" ht="18" customHeight="1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</row>
    <row r="58" spans="1:4" s="43" customFormat="1" ht="27">
      <c r="A58" s="229" t="s">
        <v>160</v>
      </c>
      <c r="B58" s="293" t="s">
        <v>394</v>
      </c>
      <c r="C58" s="225"/>
      <c r="D58" s="225"/>
    </row>
    <row r="59" spans="1:4" s="43" customFormat="1" ht="18.75">
      <c r="A59" s="230" t="s">
        <v>161</v>
      </c>
      <c r="B59" s="262" t="s">
        <v>395</v>
      </c>
      <c r="C59" s="225"/>
      <c r="D59" s="225"/>
    </row>
    <row r="60" spans="1:4" s="43" customFormat="1" ht="18.75">
      <c r="A60" s="230" t="s">
        <v>191</v>
      </c>
      <c r="B60" s="262" t="s">
        <v>256</v>
      </c>
      <c r="C60" s="225"/>
      <c r="D60" s="225"/>
    </row>
    <row r="61" spans="1:4" s="43" customFormat="1" ht="19.5" thickBot="1">
      <c r="A61" s="231" t="s">
        <v>255</v>
      </c>
      <c r="B61" s="371" t="s">
        <v>257</v>
      </c>
      <c r="C61" s="225"/>
      <c r="D61" s="225"/>
    </row>
    <row r="62" spans="1:4" s="43" customFormat="1" ht="19.5" thickBot="1">
      <c r="A62" s="228" t="s">
        <v>20</v>
      </c>
      <c r="B62" s="372" t="s">
        <v>258</v>
      </c>
      <c r="C62" s="223">
        <f>+C7+C14+C21+C28+C35+C46+C52+C57</f>
        <v>0</v>
      </c>
      <c r="D62" s="223">
        <f>+D7+D14+D21+D28+D35+D46+D52+D57</f>
        <v>746773</v>
      </c>
    </row>
    <row r="63" spans="1:4" s="43" customFormat="1" ht="18" customHeight="1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</row>
    <row r="64" spans="1:4" s="43" customFormat="1" ht="18" customHeight="1">
      <c r="A64" s="229" t="s">
        <v>287</v>
      </c>
      <c r="B64" s="293" t="s">
        <v>259</v>
      </c>
      <c r="C64" s="225"/>
      <c r="D64" s="225"/>
    </row>
    <row r="65" spans="1:4" s="43" customFormat="1" ht="27">
      <c r="A65" s="230" t="s">
        <v>296</v>
      </c>
      <c r="B65" s="262" t="s">
        <v>260</v>
      </c>
      <c r="C65" s="225"/>
      <c r="D65" s="225"/>
    </row>
    <row r="66" spans="1:4" s="43" customFormat="1" ht="19.5" thickBot="1">
      <c r="A66" s="231" t="s">
        <v>297</v>
      </c>
      <c r="B66" s="373" t="s">
        <v>261</v>
      </c>
      <c r="C66" s="225"/>
      <c r="D66" s="225"/>
    </row>
    <row r="67" spans="1:4" s="43" customFormat="1" ht="18" customHeight="1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</row>
    <row r="68" spans="1:4" s="43" customFormat="1" ht="18.75">
      <c r="A68" s="229" t="s">
        <v>130</v>
      </c>
      <c r="B68" s="293" t="s">
        <v>264</v>
      </c>
      <c r="C68" s="225"/>
      <c r="D68" s="225"/>
    </row>
    <row r="69" spans="1:4" s="43" customFormat="1" ht="18.75">
      <c r="A69" s="230" t="s">
        <v>131</v>
      </c>
      <c r="B69" s="262" t="s">
        <v>265</v>
      </c>
      <c r="C69" s="225"/>
      <c r="D69" s="225"/>
    </row>
    <row r="70" spans="1:4" s="43" customFormat="1" ht="18.75">
      <c r="A70" s="230" t="s">
        <v>288</v>
      </c>
      <c r="B70" s="262" t="s">
        <v>266</v>
      </c>
      <c r="C70" s="225"/>
      <c r="D70" s="225"/>
    </row>
    <row r="71" spans="1:4" s="43" customFormat="1" ht="19.5" thickBot="1">
      <c r="A71" s="231" t="s">
        <v>289</v>
      </c>
      <c r="B71" s="371" t="s">
        <v>267</v>
      </c>
      <c r="C71" s="225"/>
      <c r="D71" s="225"/>
    </row>
    <row r="72" spans="1:4" s="43" customFormat="1" ht="18" customHeight="1" thickBot="1">
      <c r="A72" s="234" t="s">
        <v>268</v>
      </c>
      <c r="B72" s="370" t="s">
        <v>269</v>
      </c>
      <c r="C72" s="223">
        <f>SUM(C73:C74)</f>
        <v>149567</v>
      </c>
      <c r="D72" s="223">
        <f>SUM(D73:D74)</f>
        <v>149467</v>
      </c>
    </row>
    <row r="73" spans="1:4" s="43" customFormat="1" ht="18" customHeight="1">
      <c r="A73" s="229" t="s">
        <v>290</v>
      </c>
      <c r="B73" s="293" t="s">
        <v>270</v>
      </c>
      <c r="C73" s="225">
        <v>149567</v>
      </c>
      <c r="D73" s="225">
        <v>149467</v>
      </c>
    </row>
    <row r="74" spans="1:4" s="43" customFormat="1" ht="18" customHeight="1" thickBot="1">
      <c r="A74" s="231" t="s">
        <v>291</v>
      </c>
      <c r="B74" s="293" t="s">
        <v>644</v>
      </c>
      <c r="C74" s="225">
        <v>0</v>
      </c>
      <c r="D74" s="225">
        <v>0</v>
      </c>
    </row>
    <row r="75" spans="1:4" s="43" customFormat="1" ht="18" customHeight="1" thickBot="1">
      <c r="A75" s="234" t="s">
        <v>271</v>
      </c>
      <c r="B75" s="370" t="s">
        <v>272</v>
      </c>
      <c r="C75" s="223">
        <f>SUM(C76:C78)</f>
        <v>63297673</v>
      </c>
      <c r="D75" s="223">
        <f>SUM(D76:D78)</f>
        <v>63297673</v>
      </c>
    </row>
    <row r="76" spans="1:2" s="43" customFormat="1" ht="18" customHeight="1">
      <c r="A76" s="229" t="s">
        <v>292</v>
      </c>
      <c r="B76" s="293" t="s">
        <v>446</v>
      </c>
    </row>
    <row r="77" spans="1:4" s="43" customFormat="1" ht="18" customHeight="1">
      <c r="A77" s="230" t="s">
        <v>293</v>
      </c>
      <c r="B77" s="262" t="s">
        <v>273</v>
      </c>
      <c r="C77" s="225"/>
      <c r="D77" s="225"/>
    </row>
    <row r="78" spans="1:4" s="43" customFormat="1" ht="18" customHeight="1" thickBot="1">
      <c r="A78" s="231" t="s">
        <v>294</v>
      </c>
      <c r="B78" s="371" t="s">
        <v>636</v>
      </c>
      <c r="C78" s="225">
        <v>63297673</v>
      </c>
      <c r="D78" s="225">
        <v>63297673</v>
      </c>
    </row>
    <row r="79" spans="1:4" s="43" customFormat="1" ht="18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</row>
    <row r="80" spans="1:4" s="43" customFormat="1" ht="18" customHeight="1">
      <c r="A80" s="235" t="s">
        <v>276</v>
      </c>
      <c r="B80" s="293" t="s">
        <v>277</v>
      </c>
      <c r="C80" s="225"/>
      <c r="D80" s="225"/>
    </row>
    <row r="81" spans="1:4" s="43" customFormat="1" ht="30">
      <c r="A81" s="236" t="s">
        <v>278</v>
      </c>
      <c r="B81" s="262" t="s">
        <v>279</v>
      </c>
      <c r="C81" s="225"/>
      <c r="D81" s="225"/>
    </row>
    <row r="82" spans="1:4" s="43" customFormat="1" ht="20.25" customHeight="1">
      <c r="A82" s="236" t="s">
        <v>280</v>
      </c>
      <c r="B82" s="262" t="s">
        <v>281</v>
      </c>
      <c r="C82" s="225"/>
      <c r="D82" s="225"/>
    </row>
    <row r="83" spans="1:4" s="43" customFormat="1" ht="18" customHeight="1" thickBot="1">
      <c r="A83" s="237" t="s">
        <v>282</v>
      </c>
      <c r="B83" s="371" t="s">
        <v>283</v>
      </c>
      <c r="C83" s="225"/>
      <c r="D83" s="225"/>
    </row>
    <row r="84" spans="1:4" s="43" customFormat="1" ht="19.5" thickBot="1">
      <c r="A84" s="234" t="s">
        <v>284</v>
      </c>
      <c r="B84" s="370" t="s">
        <v>635</v>
      </c>
      <c r="C84" s="238"/>
      <c r="D84" s="238"/>
    </row>
    <row r="85" spans="1:4" s="43" customFormat="1" ht="19.5" thickBot="1">
      <c r="A85" s="234" t="s">
        <v>285</v>
      </c>
      <c r="B85" s="374" t="s">
        <v>286</v>
      </c>
      <c r="C85" s="223">
        <f>+C63+C67+C72+C75+C79+C84</f>
        <v>63447240</v>
      </c>
      <c r="D85" s="223">
        <f>+D63+D67+D72+D75+D79+D84</f>
        <v>63447140</v>
      </c>
    </row>
    <row r="86" spans="1:4" s="43" customFormat="1" ht="18" customHeight="1" thickBot="1">
      <c r="A86" s="239" t="s">
        <v>298</v>
      </c>
      <c r="B86" s="375" t="s">
        <v>378</v>
      </c>
      <c r="C86" s="223">
        <f>+C62+C85</f>
        <v>63447240</v>
      </c>
      <c r="D86" s="223">
        <f>+D62+D85</f>
        <v>64193913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365" t="s">
        <v>45</v>
      </c>
      <c r="B88" s="377"/>
      <c r="C88" s="366"/>
    </row>
    <row r="89" spans="1:4" s="44" customFormat="1" ht="18" customHeight="1" thickBot="1">
      <c r="A89" s="228" t="s">
        <v>12</v>
      </c>
      <c r="B89" s="378" t="s">
        <v>633</v>
      </c>
      <c r="C89" s="367">
        <f>SUM(C90:C94)</f>
        <v>62447750</v>
      </c>
      <c r="D89" s="367">
        <f>SUM(D90:D94)</f>
        <v>63194423</v>
      </c>
    </row>
    <row r="90" spans="1:4" s="37" customFormat="1" ht="18" customHeight="1">
      <c r="A90" s="229" t="s">
        <v>87</v>
      </c>
      <c r="B90" s="379" t="s">
        <v>40</v>
      </c>
      <c r="C90" s="224">
        <v>45797960</v>
      </c>
      <c r="D90" s="224">
        <v>46084960</v>
      </c>
    </row>
    <row r="91" spans="1:4" s="43" customFormat="1" ht="18" customHeight="1">
      <c r="A91" s="230" t="s">
        <v>88</v>
      </c>
      <c r="B91" s="264" t="s">
        <v>162</v>
      </c>
      <c r="C91" s="224">
        <v>8786933</v>
      </c>
      <c r="D91" s="224">
        <v>8786933</v>
      </c>
    </row>
    <row r="92" spans="1:4" s="37" customFormat="1" ht="18" customHeight="1">
      <c r="A92" s="230" t="s">
        <v>89</v>
      </c>
      <c r="B92" s="264" t="s">
        <v>122</v>
      </c>
      <c r="C92" s="224">
        <v>7862857</v>
      </c>
      <c r="D92" s="224">
        <v>8322530</v>
      </c>
    </row>
    <row r="93" spans="1:4" s="37" customFormat="1" ht="18" customHeight="1">
      <c r="A93" s="230" t="s">
        <v>90</v>
      </c>
      <c r="B93" s="380" t="s">
        <v>163</v>
      </c>
      <c r="C93" s="224"/>
      <c r="D93" s="224"/>
    </row>
    <row r="94" spans="1:4" s="37" customFormat="1" ht="18" customHeight="1">
      <c r="A94" s="230" t="s">
        <v>101</v>
      </c>
      <c r="B94" s="381" t="s">
        <v>164</v>
      </c>
      <c r="C94" s="232">
        <f>SUM(C95:C104)</f>
        <v>0</v>
      </c>
      <c r="D94" s="232">
        <f>SUM(D95:D104)</f>
        <v>0</v>
      </c>
    </row>
    <row r="95" spans="1:4" s="37" customFormat="1" ht="18" customHeight="1">
      <c r="A95" s="230" t="s">
        <v>91</v>
      </c>
      <c r="B95" s="264" t="s">
        <v>301</v>
      </c>
      <c r="C95" s="224"/>
      <c r="D95" s="224"/>
    </row>
    <row r="96" spans="1:4" s="37" customFormat="1" ht="18" customHeight="1">
      <c r="A96" s="230" t="s">
        <v>92</v>
      </c>
      <c r="B96" s="266" t="s">
        <v>302</v>
      </c>
      <c r="C96" s="224"/>
      <c r="D96" s="224"/>
    </row>
    <row r="97" spans="1:4" s="37" customFormat="1" ht="18" customHeight="1">
      <c r="A97" s="230" t="s">
        <v>102</v>
      </c>
      <c r="B97" s="264" t="s">
        <v>303</v>
      </c>
      <c r="C97" s="224"/>
      <c r="D97" s="224"/>
    </row>
    <row r="98" spans="1:4" s="37" customFormat="1" ht="18" customHeight="1">
      <c r="A98" s="230" t="s">
        <v>103</v>
      </c>
      <c r="B98" s="264" t="s">
        <v>640</v>
      </c>
      <c r="C98" s="224"/>
      <c r="D98" s="224"/>
    </row>
    <row r="99" spans="1:4" s="37" customFormat="1" ht="18" customHeight="1">
      <c r="A99" s="230" t="s">
        <v>104</v>
      </c>
      <c r="B99" s="266" t="s">
        <v>305</v>
      </c>
      <c r="C99" s="224"/>
      <c r="D99" s="224"/>
    </row>
    <row r="100" spans="1:4" s="37" customFormat="1" ht="18" customHeight="1">
      <c r="A100" s="230" t="s">
        <v>105</v>
      </c>
      <c r="B100" s="266" t="s">
        <v>306</v>
      </c>
      <c r="C100" s="224"/>
      <c r="D100" s="224"/>
    </row>
    <row r="101" spans="1:4" s="37" customFormat="1" ht="18" customHeight="1">
      <c r="A101" s="230" t="s">
        <v>107</v>
      </c>
      <c r="B101" s="264" t="s">
        <v>641</v>
      </c>
      <c r="C101" s="224"/>
      <c r="D101" s="224"/>
    </row>
    <row r="102" spans="1:4" s="37" customFormat="1" ht="18" customHeight="1">
      <c r="A102" s="251" t="s">
        <v>165</v>
      </c>
      <c r="B102" s="267" t="s">
        <v>308</v>
      </c>
      <c r="C102" s="224"/>
      <c r="D102" s="224"/>
    </row>
    <row r="103" spans="1:4" s="37" customFormat="1" ht="18" customHeight="1">
      <c r="A103" s="230" t="s">
        <v>299</v>
      </c>
      <c r="B103" s="267" t="s">
        <v>309</v>
      </c>
      <c r="C103" s="224"/>
      <c r="D103" s="224"/>
    </row>
    <row r="104" spans="1:4" s="37" customFormat="1" ht="18" customHeight="1" thickBot="1">
      <c r="A104" s="252" t="s">
        <v>300</v>
      </c>
      <c r="B104" s="268" t="s">
        <v>310</v>
      </c>
      <c r="C104" s="224"/>
      <c r="D104" s="224"/>
    </row>
    <row r="105" spans="1:4" s="37" customFormat="1" ht="18" customHeight="1" thickBot="1">
      <c r="A105" s="228" t="s">
        <v>13</v>
      </c>
      <c r="B105" s="382" t="s">
        <v>634</v>
      </c>
      <c r="C105" s="223">
        <f>+C106+C108+C110</f>
        <v>999490</v>
      </c>
      <c r="D105" s="223">
        <f>+D106+D108+D110</f>
        <v>999490</v>
      </c>
    </row>
    <row r="106" spans="1:4" s="37" customFormat="1" ht="18" customHeight="1">
      <c r="A106" s="229" t="s">
        <v>93</v>
      </c>
      <c r="B106" s="264" t="s">
        <v>190</v>
      </c>
      <c r="C106" s="224">
        <v>999490</v>
      </c>
      <c r="D106" s="224">
        <v>999490</v>
      </c>
    </row>
    <row r="107" spans="1:4" s="37" customFormat="1" ht="18" customHeight="1">
      <c r="A107" s="229" t="s">
        <v>94</v>
      </c>
      <c r="B107" s="267" t="s">
        <v>314</v>
      </c>
      <c r="C107" s="224"/>
      <c r="D107" s="224"/>
    </row>
    <row r="108" spans="1:4" s="37" customFormat="1" ht="18" customHeight="1">
      <c r="A108" s="229" t="s">
        <v>95</v>
      </c>
      <c r="B108" s="267" t="s">
        <v>166</v>
      </c>
      <c r="C108" s="224"/>
      <c r="D108" s="224"/>
    </row>
    <row r="109" spans="1:4" s="37" customFormat="1" ht="18" customHeight="1">
      <c r="A109" s="229" t="s">
        <v>96</v>
      </c>
      <c r="B109" s="267" t="s">
        <v>315</v>
      </c>
      <c r="C109" s="224"/>
      <c r="D109" s="224"/>
    </row>
    <row r="110" spans="1:4" s="37" customFormat="1" ht="18" customHeight="1">
      <c r="A110" s="229" t="s">
        <v>97</v>
      </c>
      <c r="B110" s="383" t="s">
        <v>192</v>
      </c>
      <c r="C110" s="253">
        <f>SUM(C111:C118)</f>
        <v>0</v>
      </c>
      <c r="D110" s="253">
        <f>SUM(D111:D118)</f>
        <v>0</v>
      </c>
    </row>
    <row r="111" spans="1:4" s="37" customFormat="1" ht="25.5">
      <c r="A111" s="229" t="s">
        <v>106</v>
      </c>
      <c r="B111" s="384" t="s">
        <v>386</v>
      </c>
      <c r="C111" s="224"/>
      <c r="D111" s="224"/>
    </row>
    <row r="112" spans="1:4" s="37" customFormat="1" ht="25.5">
      <c r="A112" s="229" t="s">
        <v>108</v>
      </c>
      <c r="B112" s="271" t="s">
        <v>320</v>
      </c>
      <c r="C112" s="224"/>
      <c r="D112" s="224"/>
    </row>
    <row r="113" spans="1:4" s="37" customFormat="1" ht="25.5">
      <c r="A113" s="229" t="s">
        <v>167</v>
      </c>
      <c r="B113" s="264" t="s">
        <v>304</v>
      </c>
      <c r="C113" s="224"/>
      <c r="D113" s="224"/>
    </row>
    <row r="114" spans="1:4" s="37" customFormat="1" ht="18.75">
      <c r="A114" s="229" t="s">
        <v>168</v>
      </c>
      <c r="B114" s="264" t="s">
        <v>319</v>
      </c>
      <c r="C114" s="224"/>
      <c r="D114" s="224"/>
    </row>
    <row r="115" spans="1:4" s="37" customFormat="1" ht="18.75">
      <c r="A115" s="229" t="s">
        <v>169</v>
      </c>
      <c r="B115" s="264" t="s">
        <v>318</v>
      </c>
      <c r="C115" s="224"/>
      <c r="D115" s="224"/>
    </row>
    <row r="116" spans="1:4" s="37" customFormat="1" ht="25.5">
      <c r="A116" s="229" t="s">
        <v>311</v>
      </c>
      <c r="B116" s="264" t="s">
        <v>307</v>
      </c>
      <c r="C116" s="224"/>
      <c r="D116" s="224"/>
    </row>
    <row r="117" spans="1:4" s="37" customFormat="1" ht="18.75">
      <c r="A117" s="229" t="s">
        <v>312</v>
      </c>
      <c r="B117" s="264" t="s">
        <v>317</v>
      </c>
      <c r="C117" s="224"/>
      <c r="D117" s="224"/>
    </row>
    <row r="118" spans="1:4" s="37" customFormat="1" ht="26.25" thickBot="1">
      <c r="A118" s="251" t="s">
        <v>313</v>
      </c>
      <c r="B118" s="264" t="s">
        <v>316</v>
      </c>
      <c r="C118" s="224"/>
      <c r="D118" s="224"/>
    </row>
    <row r="119" spans="1:4" s="37" customFormat="1" ht="18" customHeight="1" thickBot="1">
      <c r="A119" s="228" t="s">
        <v>14</v>
      </c>
      <c r="B119" s="372" t="s">
        <v>321</v>
      </c>
      <c r="C119" s="223">
        <f>+C120+C121</f>
        <v>0</v>
      </c>
      <c r="D119" s="223">
        <f>+D120+D121</f>
        <v>0</v>
      </c>
    </row>
    <row r="120" spans="1:4" s="37" customFormat="1" ht="18" customHeight="1">
      <c r="A120" s="229" t="s">
        <v>76</v>
      </c>
      <c r="B120" s="271" t="s">
        <v>46</v>
      </c>
      <c r="C120" s="224"/>
      <c r="D120" s="224"/>
    </row>
    <row r="121" spans="1:4" s="37" customFormat="1" ht="18" customHeight="1" thickBot="1">
      <c r="A121" s="231" t="s">
        <v>77</v>
      </c>
      <c r="B121" s="267" t="s">
        <v>47</v>
      </c>
      <c r="C121" s="224"/>
      <c r="D121" s="224"/>
    </row>
    <row r="122" spans="1:4" s="37" customFormat="1" ht="18" customHeight="1" thickBot="1">
      <c r="A122" s="228" t="s">
        <v>15</v>
      </c>
      <c r="B122" s="372" t="s">
        <v>322</v>
      </c>
      <c r="C122" s="223">
        <f>+C89+C105+C119</f>
        <v>63447240</v>
      </c>
      <c r="D122" s="223">
        <f>+D89+D105+D119</f>
        <v>64193913</v>
      </c>
    </row>
    <row r="123" spans="1:4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</row>
    <row r="124" spans="1:4" s="37" customFormat="1" ht="18" customHeight="1">
      <c r="A124" s="229" t="s">
        <v>80</v>
      </c>
      <c r="B124" s="271" t="s">
        <v>323</v>
      </c>
      <c r="C124" s="224"/>
      <c r="D124" s="224"/>
    </row>
    <row r="125" spans="1:4" s="37" customFormat="1" ht="18" customHeight="1">
      <c r="A125" s="229" t="s">
        <v>81</v>
      </c>
      <c r="B125" s="271" t="s">
        <v>643</v>
      </c>
      <c r="C125" s="224"/>
      <c r="D125" s="224"/>
    </row>
    <row r="126" spans="1:4" s="37" customFormat="1" ht="18" customHeight="1" thickBot="1">
      <c r="A126" s="251" t="s">
        <v>82</v>
      </c>
      <c r="B126" s="385" t="s">
        <v>324</v>
      </c>
      <c r="C126" s="224"/>
      <c r="D126" s="224"/>
    </row>
    <row r="127" spans="1:4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</row>
    <row r="128" spans="1:4" s="37" customFormat="1" ht="18" customHeight="1">
      <c r="A128" s="229" t="s">
        <v>83</v>
      </c>
      <c r="B128" s="271" t="s">
        <v>325</v>
      </c>
      <c r="C128" s="224"/>
      <c r="D128" s="224"/>
    </row>
    <row r="129" spans="1:4" s="37" customFormat="1" ht="18" customHeight="1">
      <c r="A129" s="229" t="s">
        <v>84</v>
      </c>
      <c r="B129" s="271" t="s">
        <v>326</v>
      </c>
      <c r="C129" s="224"/>
      <c r="D129" s="224"/>
    </row>
    <row r="130" spans="1:4" s="37" customFormat="1" ht="18" customHeight="1">
      <c r="A130" s="229" t="s">
        <v>242</v>
      </c>
      <c r="B130" s="271" t="s">
        <v>327</v>
      </c>
      <c r="C130" s="224"/>
      <c r="D130" s="224"/>
    </row>
    <row r="131" spans="1:4" s="37" customFormat="1" ht="18" customHeight="1" thickBot="1">
      <c r="A131" s="251" t="s">
        <v>243</v>
      </c>
      <c r="B131" s="385" t="s">
        <v>328</v>
      </c>
      <c r="C131" s="224"/>
      <c r="D131" s="224"/>
    </row>
    <row r="132" spans="1:4" s="37" customFormat="1" ht="18" customHeight="1" thickBot="1">
      <c r="A132" s="228" t="s">
        <v>18</v>
      </c>
      <c r="B132" s="372" t="s">
        <v>329</v>
      </c>
      <c r="C132" s="223">
        <f>SUM(C133:C136)</f>
        <v>0</v>
      </c>
      <c r="D132" s="223">
        <f>SUM(D133:D136)</f>
        <v>0</v>
      </c>
    </row>
    <row r="133" spans="1:4" s="37" customFormat="1" ht="18" customHeight="1">
      <c r="A133" s="229" t="s">
        <v>85</v>
      </c>
      <c r="B133" s="271" t="s">
        <v>330</v>
      </c>
      <c r="C133" s="224"/>
      <c r="D133" s="224"/>
    </row>
    <row r="134" spans="1:4" s="37" customFormat="1" ht="18" customHeight="1">
      <c r="A134" s="229" t="s">
        <v>86</v>
      </c>
      <c r="B134" s="271" t="s">
        <v>339</v>
      </c>
      <c r="C134" s="224"/>
      <c r="D134" s="224"/>
    </row>
    <row r="135" spans="1:4" s="37" customFormat="1" ht="18" customHeight="1">
      <c r="A135" s="229" t="s">
        <v>252</v>
      </c>
      <c r="B135" s="271" t="s">
        <v>331</v>
      </c>
      <c r="C135" s="224"/>
      <c r="D135" s="224"/>
    </row>
    <row r="136" spans="1:4" s="37" customFormat="1" ht="18" customHeight="1" thickBot="1">
      <c r="A136" s="251" t="s">
        <v>253</v>
      </c>
      <c r="B136" s="385" t="s">
        <v>402</v>
      </c>
      <c r="C136" s="224"/>
      <c r="D136" s="224"/>
    </row>
    <row r="137" spans="1:4" s="37" customFormat="1" ht="18" customHeight="1" thickBot="1">
      <c r="A137" s="228" t="s">
        <v>19</v>
      </c>
      <c r="B137" s="372" t="s">
        <v>332</v>
      </c>
      <c r="C137" s="254">
        <f>SUM(C138:C141)</f>
        <v>0</v>
      </c>
      <c r="D137" s="254">
        <f>SUM(D138:D141)</f>
        <v>0</v>
      </c>
    </row>
    <row r="138" spans="1:4" s="37" customFormat="1" ht="18" customHeight="1">
      <c r="A138" s="229" t="s">
        <v>160</v>
      </c>
      <c r="B138" s="271" t="s">
        <v>333</v>
      </c>
      <c r="C138" s="224"/>
      <c r="D138" s="224"/>
    </row>
    <row r="139" spans="1:4" s="37" customFormat="1" ht="18" customHeight="1">
      <c r="A139" s="229" t="s">
        <v>161</v>
      </c>
      <c r="B139" s="271" t="s">
        <v>334</v>
      </c>
      <c r="C139" s="224"/>
      <c r="D139" s="224"/>
    </row>
    <row r="140" spans="1:4" s="37" customFormat="1" ht="18" customHeight="1">
      <c r="A140" s="229" t="s">
        <v>191</v>
      </c>
      <c r="B140" s="271" t="s">
        <v>335</v>
      </c>
      <c r="C140" s="224"/>
      <c r="D140" s="224"/>
    </row>
    <row r="141" spans="1:4" s="37" customFormat="1" ht="18" customHeight="1" thickBot="1">
      <c r="A141" s="229" t="s">
        <v>255</v>
      </c>
      <c r="B141" s="271" t="s">
        <v>336</v>
      </c>
      <c r="C141" s="224"/>
      <c r="D141" s="224"/>
    </row>
    <row r="142" spans="1:4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  <c r="D142" s="255">
        <f>+D123+D127+D132+D137</f>
        <v>0</v>
      </c>
    </row>
    <row r="143" spans="1:4" s="37" customFormat="1" ht="18" customHeight="1" thickBot="1">
      <c r="A143" s="256" t="s">
        <v>21</v>
      </c>
      <c r="B143" s="386" t="s">
        <v>338</v>
      </c>
      <c r="C143" s="255">
        <f>+C122+C142</f>
        <v>63447240</v>
      </c>
      <c r="D143" s="255">
        <f>+D122+D142</f>
        <v>64193913</v>
      </c>
    </row>
    <row r="144" spans="1:4" s="37" customFormat="1" ht="18" customHeight="1" thickBot="1">
      <c r="A144" s="257"/>
      <c r="B144" s="389"/>
      <c r="C144" s="243"/>
      <c r="D144" s="243"/>
    </row>
    <row r="145" spans="1:6" s="37" customFormat="1" ht="18" customHeight="1" thickBot="1">
      <c r="A145" s="259" t="s">
        <v>420</v>
      </c>
      <c r="B145" s="390"/>
      <c r="C145" s="261">
        <v>10</v>
      </c>
      <c r="D145" s="261">
        <v>10</v>
      </c>
      <c r="E145" s="46"/>
      <c r="F145" s="46"/>
    </row>
    <row r="146" spans="1:4" s="43" customFormat="1" ht="18" customHeight="1" thickBot="1">
      <c r="A146" s="259" t="s">
        <v>182</v>
      </c>
      <c r="B146" s="390"/>
      <c r="C146" s="261"/>
      <c r="D146" s="261"/>
    </row>
    <row r="147" spans="3:4" s="37" customFormat="1" ht="18" customHeight="1">
      <c r="C147" s="47"/>
      <c r="D147" s="47"/>
    </row>
    <row r="148" ht="15.75">
      <c r="D148" s="31"/>
    </row>
    <row r="149" ht="15.75">
      <c r="D149" s="31"/>
    </row>
    <row r="150" ht="15.75">
      <c r="D150" s="31"/>
    </row>
    <row r="151" ht="15.75">
      <c r="D151" s="31"/>
    </row>
    <row r="152" ht="15.75">
      <c r="D152" s="31"/>
    </row>
    <row r="153" ht="15.75">
      <c r="D153" s="31"/>
    </row>
    <row r="154" ht="15.75">
      <c r="D154" s="31"/>
    </row>
    <row r="155" ht="15.75">
      <c r="D155" s="31"/>
    </row>
    <row r="156" ht="15.75">
      <c r="D156" s="31"/>
    </row>
    <row r="157" ht="15.75">
      <c r="D157" s="31"/>
    </row>
    <row r="158" ht="15.75">
      <c r="D158" s="31"/>
    </row>
    <row r="159" ht="15.75">
      <c r="D159" s="31"/>
    </row>
    <row r="160" ht="15.75">
      <c r="D160" s="31"/>
    </row>
    <row r="161" ht="15.75">
      <c r="D161" s="31"/>
    </row>
    <row r="162" ht="15.75">
      <c r="D162" s="31"/>
    </row>
    <row r="163" ht="15.75">
      <c r="D163" s="31"/>
    </row>
    <row r="164" ht="15.75">
      <c r="D164" s="31"/>
    </row>
    <row r="165" ht="15.75">
      <c r="D165" s="31"/>
    </row>
    <row r="166" ht="15.75">
      <c r="D166" s="31"/>
    </row>
    <row r="167" ht="15.75">
      <c r="D167" s="31"/>
    </row>
    <row r="168" ht="15.75">
      <c r="D168" s="31"/>
    </row>
    <row r="169" ht="15.75">
      <c r="D169" s="31"/>
    </row>
    <row r="170" ht="15.75">
      <c r="D170" s="31"/>
    </row>
    <row r="171" ht="15.75">
      <c r="D171" s="31"/>
    </row>
    <row r="172" ht="15.75">
      <c r="D172" s="31"/>
    </row>
    <row r="173" ht="15.75">
      <c r="D173" s="31"/>
    </row>
    <row r="174" ht="15.75">
      <c r="D174" s="31"/>
    </row>
    <row r="175" ht="15.75">
      <c r="D175" s="31"/>
    </row>
    <row r="176" ht="15.75">
      <c r="D176" s="31"/>
    </row>
    <row r="177" ht="15.75">
      <c r="D177" s="31"/>
    </row>
    <row r="178" ht="15.75">
      <c r="D178" s="31"/>
    </row>
    <row r="179" ht="15.75">
      <c r="D179" s="31"/>
    </row>
    <row r="180" ht="15.75">
      <c r="D180" s="31"/>
    </row>
    <row r="181" ht="15.75">
      <c r="D181" s="31"/>
    </row>
    <row r="182" ht="15.75">
      <c r="D182" s="31"/>
    </row>
    <row r="183" ht="15.75">
      <c r="D183" s="31"/>
    </row>
    <row r="184" ht="15.75">
      <c r="D184" s="31"/>
    </row>
    <row r="185" ht="15.75">
      <c r="D185" s="31"/>
    </row>
    <row r="186" ht="15.75">
      <c r="D186" s="31"/>
    </row>
    <row r="187" ht="15.75">
      <c r="D187" s="31"/>
    </row>
    <row r="188" ht="15.75">
      <c r="D188" s="31"/>
    </row>
    <row r="189" ht="15.75">
      <c r="D189" s="31"/>
    </row>
    <row r="190" ht="15.75">
      <c r="D190" s="31"/>
    </row>
    <row r="191" ht="15.75">
      <c r="D191" s="31"/>
    </row>
    <row r="192" ht="15.75">
      <c r="D192" s="31"/>
    </row>
    <row r="193" ht="15.75">
      <c r="D193" s="31"/>
    </row>
    <row r="194" ht="15.75">
      <c r="D194" s="31"/>
    </row>
    <row r="195" ht="15.75">
      <c r="D195" s="31"/>
    </row>
    <row r="196" ht="15.75">
      <c r="D196" s="31"/>
    </row>
    <row r="197" ht="15.75">
      <c r="D197" s="31"/>
    </row>
  </sheetData>
  <sheetProtection/>
  <mergeCells count="4">
    <mergeCell ref="B1:C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9.2.1. melléklet az 1/2018. (III.6.) önkormányzati rendelethez</oddHeader>
  </headerFooter>
  <rowBreaks count="1" manualBreakCount="1"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6"/>
  <sheetViews>
    <sheetView view="pageLayout" workbookViewId="0" topLeftCell="A1">
      <selection activeCell="A2" sqref="A2:C2"/>
    </sheetView>
  </sheetViews>
  <sheetFormatPr defaultColWidth="9.00390625" defaultRowHeight="12.75"/>
  <cols>
    <col min="1" max="1" width="7.625" style="30" customWidth="1"/>
    <col min="2" max="2" width="59.875" style="30" customWidth="1"/>
    <col min="3" max="4" width="21.625" style="31" customWidth="1"/>
    <col min="5" max="16384" width="9.375" style="32" customWidth="1"/>
  </cols>
  <sheetData>
    <row r="1" ht="15.75">
      <c r="C1" s="31" t="s">
        <v>708</v>
      </c>
    </row>
    <row r="2" spans="1:3" s="37" customFormat="1" ht="18.75">
      <c r="A2" s="471" t="s">
        <v>9</v>
      </c>
      <c r="B2" s="471"/>
      <c r="C2" s="471"/>
    </row>
    <row r="3" spans="1:4" s="37" customFormat="1" ht="18" customHeight="1" thickBot="1">
      <c r="A3" s="472" t="s">
        <v>133</v>
      </c>
      <c r="B3" s="472"/>
      <c r="C3" s="38" t="s">
        <v>443</v>
      </c>
      <c r="D3" s="38"/>
    </row>
    <row r="4" spans="1:4" s="37" customFormat="1" ht="18" customHeight="1" thickBot="1">
      <c r="A4" s="39" t="s">
        <v>56</v>
      </c>
      <c r="B4" s="387" t="s">
        <v>11</v>
      </c>
      <c r="C4" s="40" t="s">
        <v>397</v>
      </c>
      <c r="D4" s="40" t="s">
        <v>709</v>
      </c>
    </row>
    <row r="5" spans="1:4" s="43" customFormat="1" ht="18" customHeight="1" thickBot="1">
      <c r="A5" s="41">
        <v>1</v>
      </c>
      <c r="B5" s="388">
        <v>2</v>
      </c>
      <c r="C5" s="42">
        <v>3</v>
      </c>
      <c r="D5" s="42">
        <v>4</v>
      </c>
    </row>
    <row r="6" spans="1:4" s="43" customFormat="1" ht="18" customHeight="1" thickBot="1">
      <c r="A6" s="222" t="s">
        <v>12</v>
      </c>
      <c r="B6" s="368" t="s">
        <v>217</v>
      </c>
      <c r="C6" s="223">
        <f>SUM(C7:C10)</f>
        <v>159493208</v>
      </c>
      <c r="D6" s="223">
        <f>SUM(D7:D11)</f>
        <v>160455684</v>
      </c>
    </row>
    <row r="7" spans="1:4" s="43" customFormat="1" ht="27">
      <c r="A7" s="229" t="s">
        <v>87</v>
      </c>
      <c r="B7" s="293" t="s">
        <v>403</v>
      </c>
      <c r="C7" s="224">
        <f>('9.1.'!C8+'9.2.'!C8+'9.3'!C8+'9.4'!C8)</f>
        <v>70524231</v>
      </c>
      <c r="D7" s="224">
        <f>('9.1.'!D8+'9.2.'!D8+'9.3'!D8+'9.4'!D8)</f>
        <v>70524231</v>
      </c>
    </row>
    <row r="8" spans="1:4" s="43" customFormat="1" ht="27">
      <c r="A8" s="230" t="s">
        <v>88</v>
      </c>
      <c r="B8" s="262" t="s">
        <v>404</v>
      </c>
      <c r="C8" s="224">
        <f>('9.1.'!C9+'9.2.'!C9+'9.3'!C9+'9.4'!C9)</f>
        <v>42489600</v>
      </c>
      <c r="D8" s="224">
        <f>('9.1.'!D9+'9.2.'!D9+'9.3'!D9+'9.4'!D9)</f>
        <v>42489600</v>
      </c>
    </row>
    <row r="9" spans="1:4" s="43" customFormat="1" ht="27">
      <c r="A9" s="230" t="s">
        <v>89</v>
      </c>
      <c r="B9" s="262" t="s">
        <v>405</v>
      </c>
      <c r="C9" s="224">
        <f>('9.1.'!C10+'9.2.'!C10+'9.3'!C10+'9.4'!C10)</f>
        <v>43621357</v>
      </c>
      <c r="D9" s="224">
        <f>('9.1.'!D10+'9.2.'!D10+'9.3'!D10+'9.4'!D10)</f>
        <v>43621357</v>
      </c>
    </row>
    <row r="10" spans="1:4" s="43" customFormat="1" ht="18.75">
      <c r="A10" s="230" t="s">
        <v>399</v>
      </c>
      <c r="B10" s="262" t="s">
        <v>406</v>
      </c>
      <c r="C10" s="224">
        <f>('9.1.'!C11+'9.2.'!C11+'9.3'!C11+'9.4'!C11)</f>
        <v>2858020</v>
      </c>
      <c r="D10" s="224">
        <f>('9.1.'!D11+'9.2.'!D11+'9.3'!D11+'9.4'!D11)</f>
        <v>2858020</v>
      </c>
    </row>
    <row r="11" spans="1:4" s="43" customFormat="1" ht="25.5">
      <c r="A11" s="230" t="s">
        <v>101</v>
      </c>
      <c r="B11" s="369" t="s">
        <v>408</v>
      </c>
      <c r="C11" s="226"/>
      <c r="D11" s="224">
        <f>('9.1.'!D12+'9.2.'!D12+'9.3'!D12+'9.4'!D12)</f>
        <v>962476</v>
      </c>
    </row>
    <row r="12" spans="1:4" s="43" customFormat="1" ht="19.5" thickBot="1">
      <c r="A12" s="231" t="s">
        <v>400</v>
      </c>
      <c r="B12" s="262" t="s">
        <v>407</v>
      </c>
      <c r="C12" s="227"/>
      <c r="D12" s="224">
        <f>('9.1.'!D13+'9.2.'!D13+'9.3'!D13+'9.4'!D13)</f>
        <v>0</v>
      </c>
    </row>
    <row r="13" spans="1:4" s="43" customFormat="1" ht="26.25" thickBot="1">
      <c r="A13" s="228" t="s">
        <v>13</v>
      </c>
      <c r="B13" s="370" t="s">
        <v>637</v>
      </c>
      <c r="C13" s="223">
        <f>+C14+C15+C16+C17+C18</f>
        <v>13253000</v>
      </c>
      <c r="D13" s="223">
        <f>+D14+D15+D16+D17+D18</f>
        <v>13999773</v>
      </c>
    </row>
    <row r="14" spans="1:4" s="43" customFormat="1" ht="18" customHeight="1">
      <c r="A14" s="229" t="s">
        <v>93</v>
      </c>
      <c r="B14" s="293" t="s">
        <v>218</v>
      </c>
      <c r="C14" s="224">
        <f>('9.1.'!C15+'9.2.'!C15+'9.3'!C15+'9.4'!C15)</f>
        <v>0</v>
      </c>
      <c r="D14" s="224">
        <f>('9.1.'!D15+'9.2.'!D15+'9.3'!D15+'9.4'!D15)</f>
        <v>0</v>
      </c>
    </row>
    <row r="15" spans="1:4" s="43" customFormat="1" ht="27">
      <c r="A15" s="230" t="s">
        <v>94</v>
      </c>
      <c r="B15" s="262" t="s">
        <v>219</v>
      </c>
      <c r="C15" s="224">
        <f>('9.1.'!C16+'9.2.'!C16+'9.3'!C16+'9.4'!C16)</f>
        <v>0</v>
      </c>
      <c r="D15" s="224">
        <f>('9.1.'!D16+'9.2.'!D16+'9.3'!D16+'9.4'!D16)</f>
        <v>0</v>
      </c>
    </row>
    <row r="16" spans="1:4" s="43" customFormat="1" ht="27">
      <c r="A16" s="230" t="s">
        <v>95</v>
      </c>
      <c r="B16" s="262" t="s">
        <v>382</v>
      </c>
      <c r="C16" s="224">
        <f>('9.1.'!C17+'9.2.'!C17+'9.3'!C17+'9.4'!C17)</f>
        <v>0</v>
      </c>
      <c r="D16" s="224">
        <f>('9.1.'!D17+'9.2.'!D17+'9.3'!D17+'9.4'!D17)</f>
        <v>0</v>
      </c>
    </row>
    <row r="17" spans="1:4" s="43" customFormat="1" ht="27">
      <c r="A17" s="230" t="s">
        <v>96</v>
      </c>
      <c r="B17" s="262" t="s">
        <v>383</v>
      </c>
      <c r="C17" s="224">
        <f>('9.1.'!C18+'9.2.'!C18+'9.3'!C18+'9.4'!C18)</f>
        <v>0</v>
      </c>
      <c r="D17" s="224">
        <f>('9.1.'!D18+'9.2.'!D18+'9.3'!D18+'9.4'!D18)</f>
        <v>0</v>
      </c>
    </row>
    <row r="18" spans="1:4" s="43" customFormat="1" ht="25.5">
      <c r="A18" s="230" t="s">
        <v>97</v>
      </c>
      <c r="B18" s="221" t="s">
        <v>409</v>
      </c>
      <c r="C18" s="224">
        <f>('9.1.'!C19+'9.2.'!C19+'9.3'!C19+'9.4'!C19)</f>
        <v>13253000</v>
      </c>
      <c r="D18" s="224">
        <f>('9.1.'!D19+'9.2.'!D19+'9.3'!D19+'9.4'!D19)</f>
        <v>13999773</v>
      </c>
    </row>
    <row r="19" spans="1:4" s="43" customFormat="1" ht="19.5" thickBot="1">
      <c r="A19" s="231" t="s">
        <v>106</v>
      </c>
      <c r="B19" s="371" t="s">
        <v>220</v>
      </c>
      <c r="C19" s="224">
        <f>('9.1.'!C20+'9.2.'!C20+'9.3'!C20+'9.4'!C20)</f>
        <v>0</v>
      </c>
      <c r="D19" s="224">
        <f>('9.1.'!D20+'9.2.'!D20+'9.3'!D20+'9.4'!D20)</f>
        <v>0</v>
      </c>
    </row>
    <row r="20" spans="1:4" s="43" customFormat="1" ht="18" customHeight="1" thickBot="1">
      <c r="A20" s="228" t="s">
        <v>14</v>
      </c>
      <c r="B20" s="372" t="s">
        <v>638</v>
      </c>
      <c r="C20" s="223">
        <f>+C21+C22+C23+C24+C25</f>
        <v>190008907</v>
      </c>
      <c r="D20" s="223">
        <f>+D21+D22+D23+D24+D25</f>
        <v>191080907</v>
      </c>
    </row>
    <row r="21" spans="1:4" s="43" customFormat="1" ht="27">
      <c r="A21" s="229" t="s">
        <v>76</v>
      </c>
      <c r="B21" s="293" t="s">
        <v>401</v>
      </c>
      <c r="C21" s="224">
        <f>('9.1.'!C22+'9.2.'!C22+'9.3'!C22+'9.4'!C22)</f>
        <v>15000000</v>
      </c>
      <c r="D21" s="224">
        <f>('9.1.'!D22+'9.2.'!D22+'9.3'!D22+'9.4'!D22)</f>
        <v>16072000</v>
      </c>
    </row>
    <row r="22" spans="1:4" s="43" customFormat="1" ht="27">
      <c r="A22" s="230" t="s">
        <v>77</v>
      </c>
      <c r="B22" s="262" t="s">
        <v>221</v>
      </c>
      <c r="C22" s="224">
        <f>('9.1.'!C23+'9.2.'!C23+'9.3'!C23+'9.4'!C23)</f>
        <v>0</v>
      </c>
      <c r="D22" s="224">
        <f>('9.1.'!D23+'9.2.'!D23+'9.3'!D23+'9.4'!D23)</f>
        <v>0</v>
      </c>
    </row>
    <row r="23" spans="1:4" s="43" customFormat="1" ht="27">
      <c r="A23" s="230" t="s">
        <v>78</v>
      </c>
      <c r="B23" s="262" t="s">
        <v>384</v>
      </c>
      <c r="C23" s="224">
        <f>('9.1.'!C24+'9.2.'!C24+'9.3'!C24+'9.4'!C24)</f>
        <v>0</v>
      </c>
      <c r="D23" s="224">
        <f>('9.1.'!D24+'9.2.'!D24+'9.3'!D24+'9.4'!D24)</f>
        <v>0</v>
      </c>
    </row>
    <row r="24" spans="1:4" s="43" customFormat="1" ht="27">
      <c r="A24" s="230" t="s">
        <v>79</v>
      </c>
      <c r="B24" s="262" t="s">
        <v>385</v>
      </c>
      <c r="C24" s="224">
        <f>('9.1.'!C25+'9.2.'!C25+'9.3'!C25+'9.4'!C25)</f>
        <v>0</v>
      </c>
      <c r="D24" s="224">
        <f>('9.1.'!D25+'9.2.'!D25+'9.3'!D25+'9.4'!D25)</f>
        <v>0</v>
      </c>
    </row>
    <row r="25" spans="1:4" s="43" customFormat="1" ht="18.75">
      <c r="A25" s="230" t="s">
        <v>150</v>
      </c>
      <c r="B25" s="262" t="s">
        <v>222</v>
      </c>
      <c r="C25" s="224">
        <f>('9.1.'!C26+'9.2.'!C26+'9.3'!C26+'9.4'!C26)</f>
        <v>175008907</v>
      </c>
      <c r="D25" s="224">
        <f>('9.1.'!D26+'9.2.'!D26+'9.3'!D26+'9.4'!D26)</f>
        <v>175008907</v>
      </c>
    </row>
    <row r="26" spans="1:4" s="43" customFormat="1" ht="18" customHeight="1" thickBot="1">
      <c r="A26" s="231" t="s">
        <v>151</v>
      </c>
      <c r="B26" s="371" t="s">
        <v>223</v>
      </c>
      <c r="C26" s="224">
        <f>('9.1.'!C27+'9.2.'!C27+'9.3'!C27+'9.4'!C27)</f>
        <v>0</v>
      </c>
      <c r="D26" s="224">
        <f>('9.1.'!D27+'9.2.'!D27+'9.3'!D27+'9.4'!D27)</f>
        <v>0</v>
      </c>
    </row>
    <row r="27" spans="1:4" s="43" customFormat="1" ht="18" customHeight="1" thickBot="1">
      <c r="A27" s="228" t="s">
        <v>152</v>
      </c>
      <c r="B27" s="372" t="s">
        <v>224</v>
      </c>
      <c r="C27" s="223">
        <f>+C28+C31+C32+C33</f>
        <v>60636296</v>
      </c>
      <c r="D27" s="223">
        <f>+D28+D31+D32+D33</f>
        <v>60636296</v>
      </c>
    </row>
    <row r="28" spans="1:4" s="43" customFormat="1" ht="18" customHeight="1">
      <c r="A28" s="229" t="s">
        <v>225</v>
      </c>
      <c r="B28" s="293" t="s">
        <v>231</v>
      </c>
      <c r="C28" s="233">
        <f>+C29+C30</f>
        <v>52281187</v>
      </c>
      <c r="D28" s="233">
        <f>+D29+D30</f>
        <v>52281187</v>
      </c>
    </row>
    <row r="29" spans="1:4" s="43" customFormat="1" ht="18" customHeight="1">
      <c r="A29" s="230" t="s">
        <v>226</v>
      </c>
      <c r="B29" s="262" t="s">
        <v>411</v>
      </c>
      <c r="C29" s="224">
        <f>('9.1.'!C30+'9.2.'!C30+'9.3'!C30+'9.4'!C30)</f>
        <v>1823137</v>
      </c>
      <c r="D29" s="224">
        <f>('9.1.'!D30+'9.2.'!D30+'9.3'!D30+'9.4'!D30)</f>
        <v>1823137</v>
      </c>
    </row>
    <row r="30" spans="1:4" s="43" customFormat="1" ht="18" customHeight="1">
      <c r="A30" s="230" t="s">
        <v>227</v>
      </c>
      <c r="B30" s="262" t="s">
        <v>412</v>
      </c>
      <c r="C30" s="224">
        <f>('9.1.'!C31+'9.2.'!C31+'9.3'!C31+'9.4'!C31)</f>
        <v>50458050</v>
      </c>
      <c r="D30" s="224">
        <f>('9.1.'!D31+'9.2.'!D31+'9.3'!D31+'9.4'!D31)</f>
        <v>50458050</v>
      </c>
    </row>
    <row r="31" spans="1:4" s="43" customFormat="1" ht="18" customHeight="1">
      <c r="A31" s="230" t="s">
        <v>228</v>
      </c>
      <c r="B31" s="262" t="s">
        <v>413</v>
      </c>
      <c r="C31" s="224">
        <f>('9.1.'!C32+'9.2.'!C32+'9.3'!C32+'9.4'!C32)</f>
        <v>6313570</v>
      </c>
      <c r="D31" s="224">
        <f>('9.1.'!D32+'9.2.'!D32+'9.3'!D32+'9.4'!D32)</f>
        <v>6313570</v>
      </c>
    </row>
    <row r="32" spans="1:4" s="43" customFormat="1" ht="18.75">
      <c r="A32" s="230" t="s">
        <v>229</v>
      </c>
      <c r="B32" s="262" t="s">
        <v>232</v>
      </c>
      <c r="C32" s="224">
        <f>('9.1.'!C33+'9.2.'!C33+'9.3'!C33+'9.4'!C33)</f>
        <v>0</v>
      </c>
      <c r="D32" s="224">
        <f>('9.1.'!D33+'9.2.'!D33+'9.3'!D33+'9.4'!D33)</f>
        <v>0</v>
      </c>
    </row>
    <row r="33" spans="1:4" s="43" customFormat="1" ht="18" customHeight="1" thickBot="1">
      <c r="A33" s="231" t="s">
        <v>230</v>
      </c>
      <c r="B33" s="371" t="s">
        <v>233</v>
      </c>
      <c r="C33" s="224">
        <f>('9.1.'!C34+'9.2.'!C34+'9.3'!C34+'9.4'!C34)</f>
        <v>2041539</v>
      </c>
      <c r="D33" s="224">
        <f>('9.1.'!D34+'9.2.'!D34+'9.3'!D34+'9.4'!D34)</f>
        <v>2041539</v>
      </c>
    </row>
    <row r="34" spans="1:4" s="43" customFormat="1" ht="18" customHeight="1" thickBot="1">
      <c r="A34" s="228" t="s">
        <v>16</v>
      </c>
      <c r="B34" s="372" t="s">
        <v>234</v>
      </c>
      <c r="C34" s="223">
        <f>SUM(C35:C44)</f>
        <v>84990904</v>
      </c>
      <c r="D34" s="223">
        <f>SUM(D35:D44)</f>
        <v>88648252</v>
      </c>
    </row>
    <row r="35" spans="1:4" s="43" customFormat="1" ht="18" customHeight="1">
      <c r="A35" s="229" t="s">
        <v>80</v>
      </c>
      <c r="B35" s="293" t="s">
        <v>237</v>
      </c>
      <c r="C35" s="224">
        <f>('9.1.'!C36+'9.2.'!C36+'9.3'!C36+'9.4'!C36)</f>
        <v>0</v>
      </c>
      <c r="D35" s="224">
        <f>('9.1.'!D36+'9.2.'!D36+'9.3'!D36+'9.4'!D36)</f>
        <v>0</v>
      </c>
    </row>
    <row r="36" spans="1:4" s="43" customFormat="1" ht="18" customHeight="1">
      <c r="A36" s="230" t="s">
        <v>81</v>
      </c>
      <c r="B36" s="262" t="s">
        <v>414</v>
      </c>
      <c r="C36" s="224">
        <f>('9.1.'!C37+'9.2.'!C37+'9.3'!C37+'9.4'!C37)</f>
        <v>63261513</v>
      </c>
      <c r="D36" s="224">
        <f>('9.1.'!D37+'9.2.'!D37+'9.3'!D37+'9.4'!D37)</f>
        <v>66918861</v>
      </c>
    </row>
    <row r="37" spans="1:4" s="43" customFormat="1" ht="18" customHeight="1">
      <c r="A37" s="230" t="s">
        <v>82</v>
      </c>
      <c r="B37" s="262" t="s">
        <v>415</v>
      </c>
      <c r="C37" s="224">
        <f>('9.1.'!C38+'9.2.'!C38+'9.3'!C38+'9.4'!C38)</f>
        <v>506541</v>
      </c>
      <c r="D37" s="224">
        <f>('9.1.'!D38+'9.2.'!D38+'9.3'!D38+'9.4'!D38)</f>
        <v>506541</v>
      </c>
    </row>
    <row r="38" spans="1:4" s="43" customFormat="1" ht="18" customHeight="1">
      <c r="A38" s="230" t="s">
        <v>154</v>
      </c>
      <c r="B38" s="262" t="s">
        <v>416</v>
      </c>
      <c r="C38" s="224">
        <f>('9.1.'!C39+'9.2.'!C39+'9.3'!C39+'9.4'!C39)</f>
        <v>0</v>
      </c>
      <c r="D38" s="224">
        <f>('9.1.'!D39+'9.2.'!D39+'9.3'!D39+'9.4'!D39)</f>
        <v>0</v>
      </c>
    </row>
    <row r="39" spans="1:4" s="43" customFormat="1" ht="18" customHeight="1">
      <c r="A39" s="230" t="s">
        <v>155</v>
      </c>
      <c r="B39" s="262" t="s">
        <v>417</v>
      </c>
      <c r="C39" s="224">
        <f>('9.1.'!C40+'9.2.'!C40+'9.3'!C40+'9.4'!C40)</f>
        <v>3281477</v>
      </c>
      <c r="D39" s="224">
        <f>('9.1.'!D40+'9.2.'!D40+'9.3'!D40+'9.4'!D40)</f>
        <v>3281477</v>
      </c>
    </row>
    <row r="40" spans="1:4" s="43" customFormat="1" ht="18" customHeight="1">
      <c r="A40" s="230" t="s">
        <v>156</v>
      </c>
      <c r="B40" s="262" t="s">
        <v>418</v>
      </c>
      <c r="C40" s="224">
        <f>('9.1.'!C41+'9.2.'!C41+'9.3'!C41+'9.4'!C41)</f>
        <v>17941373</v>
      </c>
      <c r="D40" s="224">
        <f>('9.1.'!D41+'9.2.'!D41+'9.3'!D41+'9.4'!D41)</f>
        <v>17941373</v>
      </c>
    </row>
    <row r="41" spans="1:4" s="43" customFormat="1" ht="18" customHeight="1">
      <c r="A41" s="230" t="s">
        <v>157</v>
      </c>
      <c r="B41" s="262" t="s">
        <v>238</v>
      </c>
      <c r="C41" s="224">
        <f>('9.1.'!C42+'9.2.'!C42+'9.3'!C42+'9.4'!C42)</f>
        <v>0</v>
      </c>
      <c r="D41" s="224">
        <f>('9.1.'!D42+'9.2.'!D42+'9.3'!D42+'9.4'!D42)</f>
        <v>0</v>
      </c>
    </row>
    <row r="42" spans="1:4" s="43" customFormat="1" ht="18" customHeight="1">
      <c r="A42" s="230" t="s">
        <v>158</v>
      </c>
      <c r="B42" s="262" t="s">
        <v>239</v>
      </c>
      <c r="C42" s="224">
        <f>('9.1.'!C43+'9.2.'!C43+'9.3'!C43+'9.4'!C43)</f>
        <v>0</v>
      </c>
      <c r="D42" s="224">
        <f>('9.1.'!D43+'9.2.'!D43+'9.3'!D43+'9.4'!D43)</f>
        <v>0</v>
      </c>
    </row>
    <row r="43" spans="1:4" s="43" customFormat="1" ht="18" customHeight="1">
      <c r="A43" s="230" t="s">
        <v>235</v>
      </c>
      <c r="B43" s="262" t="s">
        <v>240</v>
      </c>
      <c r="C43" s="224">
        <f>('9.1.'!C44+'9.2.'!C44+'9.3'!C44+'9.4'!C44)</f>
        <v>0</v>
      </c>
      <c r="D43" s="224">
        <f>('9.1.'!D44+'9.2.'!D44+'9.3'!D44+'9.4'!D44)</f>
        <v>0</v>
      </c>
    </row>
    <row r="44" spans="1:4" s="43" customFormat="1" ht="18" customHeight="1" thickBot="1">
      <c r="A44" s="231" t="s">
        <v>236</v>
      </c>
      <c r="B44" s="371" t="s">
        <v>419</v>
      </c>
      <c r="C44" s="224">
        <f>('9.1.'!C45+'9.2.'!C45+'9.3'!C45+'9.4'!C45)</f>
        <v>0</v>
      </c>
      <c r="D44" s="224">
        <f>('9.1.'!D45+'9.2.'!D45+'9.3'!D45+'9.4'!D45)</f>
        <v>0</v>
      </c>
    </row>
    <row r="45" spans="1:4" s="43" customFormat="1" ht="18" customHeight="1" thickBot="1">
      <c r="A45" s="228" t="s">
        <v>17</v>
      </c>
      <c r="B45" s="372" t="s">
        <v>241</v>
      </c>
      <c r="C45" s="223">
        <f>SUM(C46:C50)</f>
        <v>0</v>
      </c>
      <c r="D45" s="223">
        <f>SUM(D46:D50)</f>
        <v>0</v>
      </c>
    </row>
    <row r="46" spans="1:4" s="43" customFormat="1" ht="18" customHeight="1">
      <c r="A46" s="229" t="s">
        <v>83</v>
      </c>
      <c r="B46" s="293" t="s">
        <v>245</v>
      </c>
      <c r="C46" s="224">
        <f>('9.1.'!C47+'9.2.'!C47+'9.3'!C47+'9.4'!C47)</f>
        <v>0</v>
      </c>
      <c r="D46" s="224">
        <f>('9.1.'!D47+'9.2.'!D47+'9.3'!D47+'9.4'!D47)</f>
        <v>0</v>
      </c>
    </row>
    <row r="47" spans="1:4" s="43" customFormat="1" ht="18" customHeight="1">
      <c r="A47" s="230" t="s">
        <v>84</v>
      </c>
      <c r="B47" s="262" t="s">
        <v>246</v>
      </c>
      <c r="C47" s="224">
        <f>('9.1.'!C48+'9.2.'!C48+'9.3'!C48+'9.4'!C48)</f>
        <v>0</v>
      </c>
      <c r="D47" s="224">
        <f>('9.1.'!D48+'9.2.'!D48+'9.3'!D48+'9.4'!D48)</f>
        <v>0</v>
      </c>
    </row>
    <row r="48" spans="1:4" s="43" customFormat="1" ht="18" customHeight="1">
      <c r="A48" s="230" t="s">
        <v>242</v>
      </c>
      <c r="B48" s="262" t="s">
        <v>247</v>
      </c>
      <c r="C48" s="224">
        <f>('9.1.'!C49+'9.2.'!C49+'9.3'!C49+'9.4'!C49)</f>
        <v>0</v>
      </c>
      <c r="D48" s="224">
        <f>('9.1.'!D49+'9.2.'!D49+'9.3'!D49+'9.4'!D49)</f>
        <v>0</v>
      </c>
    </row>
    <row r="49" spans="1:4" s="43" customFormat="1" ht="18" customHeight="1">
      <c r="A49" s="230" t="s">
        <v>243</v>
      </c>
      <c r="B49" s="262" t="s">
        <v>248</v>
      </c>
      <c r="C49" s="224">
        <f>('9.1.'!C50+'9.2.'!C50+'9.3'!C50+'9.4'!C50)</f>
        <v>0</v>
      </c>
      <c r="D49" s="224">
        <f>('9.1.'!D50+'9.2.'!D50+'9.3'!D50+'9.4'!D50)</f>
        <v>0</v>
      </c>
    </row>
    <row r="50" spans="1:4" s="43" customFormat="1" ht="18" customHeight="1" thickBot="1">
      <c r="A50" s="231" t="s">
        <v>244</v>
      </c>
      <c r="B50" s="371" t="s">
        <v>249</v>
      </c>
      <c r="C50" s="224">
        <f>('9.1.'!C51+'9.2.'!C51+'9.3'!C51+'9.4'!C51)</f>
        <v>0</v>
      </c>
      <c r="D50" s="224">
        <f>('9.1.'!D51+'9.2.'!D51+'9.3'!D51+'9.4'!D51)</f>
        <v>0</v>
      </c>
    </row>
    <row r="51" spans="1:4" s="43" customFormat="1" ht="26.25" thickBot="1">
      <c r="A51" s="228" t="s">
        <v>159</v>
      </c>
      <c r="B51" s="372" t="s">
        <v>410</v>
      </c>
      <c r="C51" s="223">
        <f>SUM(C52:C54)</f>
        <v>0</v>
      </c>
      <c r="D51" s="223">
        <f>SUM(D52:D54)</f>
        <v>0</v>
      </c>
    </row>
    <row r="52" spans="1:4" s="43" customFormat="1" ht="27">
      <c r="A52" s="229" t="s">
        <v>85</v>
      </c>
      <c r="B52" s="293" t="s">
        <v>392</v>
      </c>
      <c r="C52" s="224">
        <f>('9.1.'!C53+'9.2.'!C53+'9.3'!C53+'9.4'!C53)</f>
        <v>0</v>
      </c>
      <c r="D52" s="224">
        <f>('9.1.'!D53+'9.2.'!D53+'9.3'!D53+'9.4'!D53)</f>
        <v>0</v>
      </c>
    </row>
    <row r="53" spans="1:4" s="43" customFormat="1" ht="27">
      <c r="A53" s="230" t="s">
        <v>86</v>
      </c>
      <c r="B53" s="262" t="s">
        <v>393</v>
      </c>
      <c r="C53" s="224">
        <f>('9.1.'!C54+'9.2.'!C54+'9.3'!C54+'9.4'!C54)</f>
        <v>0</v>
      </c>
      <c r="D53" s="224">
        <f>('9.1.'!D54+'9.2.'!D54+'9.3'!D54+'9.4'!D54)</f>
        <v>0</v>
      </c>
    </row>
    <row r="54" spans="1:4" s="43" customFormat="1" ht="18.75">
      <c r="A54" s="230" t="s">
        <v>252</v>
      </c>
      <c r="B54" s="262" t="s">
        <v>250</v>
      </c>
      <c r="C54" s="224">
        <f>('9.1.'!C55+'9.2.'!C55+'9.3'!C55+'9.4'!C55)</f>
        <v>0</v>
      </c>
      <c r="D54" s="224">
        <f>('9.1.'!D55+'9.2.'!D55+'9.3'!D55+'9.4'!D55)</f>
        <v>0</v>
      </c>
    </row>
    <row r="55" spans="1:4" s="43" customFormat="1" ht="19.5" thickBot="1">
      <c r="A55" s="231" t="s">
        <v>253</v>
      </c>
      <c r="B55" s="371" t="s">
        <v>251</v>
      </c>
      <c r="C55" s="224">
        <f>('9.1.'!C56+'9.2.'!C56+'9.3'!C56+'9.4'!C56)</f>
        <v>0</v>
      </c>
      <c r="D55" s="224">
        <f>('9.1.'!D56+'9.2.'!D56+'9.3'!D56+'9.4'!D56)</f>
        <v>0</v>
      </c>
    </row>
    <row r="56" spans="1:4" s="43" customFormat="1" ht="18" customHeight="1" thickBot="1">
      <c r="A56" s="228" t="s">
        <v>19</v>
      </c>
      <c r="B56" s="370" t="s">
        <v>254</v>
      </c>
      <c r="C56" s="223">
        <f>SUM(C57:C59)</f>
        <v>0</v>
      </c>
      <c r="D56" s="223">
        <f>SUM(D57:D59)</f>
        <v>0</v>
      </c>
    </row>
    <row r="57" spans="1:4" s="43" customFormat="1" ht="27">
      <c r="A57" s="229" t="s">
        <v>160</v>
      </c>
      <c r="B57" s="293" t="s">
        <v>394</v>
      </c>
      <c r="C57" s="224">
        <f>('9.1.'!C58+'9.2.'!C58+'9.3'!C58+'9.4'!C58)</f>
        <v>0</v>
      </c>
      <c r="D57" s="224">
        <f>('9.1.'!D58+'9.2.'!D58+'9.3'!D58+'9.4'!D58)</f>
        <v>0</v>
      </c>
    </row>
    <row r="58" spans="1:4" s="43" customFormat="1" ht="27">
      <c r="A58" s="230" t="s">
        <v>161</v>
      </c>
      <c r="B58" s="262" t="s">
        <v>395</v>
      </c>
      <c r="C58" s="224">
        <f>('9.1.'!C59+'9.2.'!C59+'9.3'!C59+'9.4'!C59)</f>
        <v>0</v>
      </c>
      <c r="D58" s="224">
        <f>('9.1.'!D59+'9.2.'!D59+'9.3'!D59+'9.4'!D59)</f>
        <v>0</v>
      </c>
    </row>
    <row r="59" spans="1:4" s="43" customFormat="1" ht="18.75">
      <c r="A59" s="230" t="s">
        <v>191</v>
      </c>
      <c r="B59" s="262" t="s">
        <v>256</v>
      </c>
      <c r="C59" s="224">
        <f>('9.1.'!C60+'9.2.'!C60+'9.3'!C60+'9.4'!C60)</f>
        <v>0</v>
      </c>
      <c r="D59" s="224">
        <f>('9.1.'!D60+'9.2.'!D60+'9.3'!D60+'9.4'!D60)</f>
        <v>0</v>
      </c>
    </row>
    <row r="60" spans="1:4" s="43" customFormat="1" ht="19.5" thickBot="1">
      <c r="A60" s="231" t="s">
        <v>255</v>
      </c>
      <c r="B60" s="371" t="s">
        <v>257</v>
      </c>
      <c r="C60" s="224">
        <f>('9.1.'!C61+'9.2.'!C61+'9.3'!C61+'9.4'!C61)</f>
        <v>0</v>
      </c>
      <c r="D60" s="224">
        <f>('9.1.'!D61+'9.2.'!D61+'9.3'!D61+'9.4'!D61)</f>
        <v>0</v>
      </c>
    </row>
    <row r="61" spans="1:4" s="43" customFormat="1" ht="19.5" thickBot="1">
      <c r="A61" s="228" t="s">
        <v>20</v>
      </c>
      <c r="B61" s="372" t="s">
        <v>258</v>
      </c>
      <c r="C61" s="223">
        <f>+C6+C13+C20+C27+C34+C45+C51+C56</f>
        <v>508382315</v>
      </c>
      <c r="D61" s="223">
        <f>+D6+D13+D20+D27+D34+D45+D51+D56</f>
        <v>514820912</v>
      </c>
    </row>
    <row r="62" spans="1:4" s="43" customFormat="1" ht="18" customHeight="1" thickBot="1">
      <c r="A62" s="234" t="s">
        <v>373</v>
      </c>
      <c r="B62" s="370" t="s">
        <v>639</v>
      </c>
      <c r="C62" s="223">
        <f>SUM(C63:C65)</f>
        <v>0</v>
      </c>
      <c r="D62" s="223">
        <f>SUM(D63:D65)</f>
        <v>0</v>
      </c>
    </row>
    <row r="63" spans="1:4" s="43" customFormat="1" ht="18" customHeight="1">
      <c r="A63" s="229" t="s">
        <v>287</v>
      </c>
      <c r="B63" s="293" t="s">
        <v>259</v>
      </c>
      <c r="C63" s="224">
        <f>('9.1.'!C64+'9.2.'!C64+'9.3'!C64+'9.4'!C64)</f>
        <v>0</v>
      </c>
      <c r="D63" s="224">
        <f>('9.1.'!D64+'9.2.'!D64+'9.3'!D64+'9.4'!D64)</f>
        <v>0</v>
      </c>
    </row>
    <row r="64" spans="1:4" s="43" customFormat="1" ht="27">
      <c r="A64" s="230" t="s">
        <v>296</v>
      </c>
      <c r="B64" s="262" t="s">
        <v>260</v>
      </c>
      <c r="C64" s="224">
        <f>('9.1.'!C65+'9.2.'!C65+'9.3'!C65+'9.4'!C65)</f>
        <v>0</v>
      </c>
      <c r="D64" s="224">
        <f>('9.1.'!D65+'9.2.'!D65+'9.3'!D65+'9.4'!D65)</f>
        <v>0</v>
      </c>
    </row>
    <row r="65" spans="1:4" s="43" customFormat="1" ht="19.5" thickBot="1">
      <c r="A65" s="231" t="s">
        <v>297</v>
      </c>
      <c r="B65" s="373" t="s">
        <v>261</v>
      </c>
      <c r="C65" s="224">
        <f>('9.1.'!C66+'9.2.'!C66+'9.3'!C66+'9.4'!C66)</f>
        <v>0</v>
      </c>
      <c r="D65" s="224">
        <f>('9.1.'!D66+'9.2.'!D66+'9.3'!D66+'9.4'!D66)</f>
        <v>0</v>
      </c>
    </row>
    <row r="66" spans="1:4" s="43" customFormat="1" ht="18" customHeight="1" thickBot="1">
      <c r="A66" s="234" t="s">
        <v>262</v>
      </c>
      <c r="B66" s="370" t="s">
        <v>263</v>
      </c>
      <c r="C66" s="223">
        <f>SUM(C67:C70)</f>
        <v>0</v>
      </c>
      <c r="D66" s="223">
        <f>SUM(D67:D70)</f>
        <v>0</v>
      </c>
    </row>
    <row r="67" spans="1:4" s="43" customFormat="1" ht="27">
      <c r="A67" s="229" t="s">
        <v>130</v>
      </c>
      <c r="B67" s="293" t="s">
        <v>264</v>
      </c>
      <c r="C67" s="224">
        <f>('9.1.'!C68+'9.2.'!C68+'9.3'!C68+'9.4'!C68)</f>
        <v>0</v>
      </c>
      <c r="D67" s="224">
        <f>('9.1.'!D68+'9.2.'!D68+'9.3'!D68+'9.4'!D68)</f>
        <v>0</v>
      </c>
    </row>
    <row r="68" spans="1:4" s="43" customFormat="1" ht="18.75">
      <c r="A68" s="230" t="s">
        <v>131</v>
      </c>
      <c r="B68" s="262" t="s">
        <v>265</v>
      </c>
      <c r="C68" s="224">
        <f>('9.1.'!C69+'9.2.'!C69+'9.3'!C69+'9.4'!C69)</f>
        <v>0</v>
      </c>
      <c r="D68" s="224">
        <f>('9.1.'!D69+'9.2.'!D69+'9.3'!D69+'9.4'!D69)</f>
        <v>0</v>
      </c>
    </row>
    <row r="69" spans="1:4" s="43" customFormat="1" ht="27">
      <c r="A69" s="230" t="s">
        <v>288</v>
      </c>
      <c r="B69" s="262" t="s">
        <v>266</v>
      </c>
      <c r="C69" s="224">
        <f>('9.1.'!C70+'9.2.'!C70+'9.3'!C70+'9.4'!C70)</f>
        <v>0</v>
      </c>
      <c r="D69" s="224">
        <f>('9.1.'!D70+'9.2.'!D70+'9.3'!D70+'9.4'!D70)</f>
        <v>0</v>
      </c>
    </row>
    <row r="70" spans="1:4" s="43" customFormat="1" ht="19.5" thickBot="1">
      <c r="A70" s="231" t="s">
        <v>289</v>
      </c>
      <c r="B70" s="371" t="s">
        <v>267</v>
      </c>
      <c r="C70" s="224">
        <f>('9.1.'!C71+'9.2.'!C71+'9.3'!C71+'9.4'!C71)</f>
        <v>0</v>
      </c>
      <c r="D70" s="224">
        <f>('9.1.'!D71+'9.2.'!D71+'9.3'!D71+'9.4'!D71)</f>
        <v>0</v>
      </c>
    </row>
    <row r="71" spans="1:4" s="43" customFormat="1" ht="18" customHeight="1" thickBot="1">
      <c r="A71" s="234" t="s">
        <v>268</v>
      </c>
      <c r="B71" s="370" t="s">
        <v>269</v>
      </c>
      <c r="C71" s="223">
        <f>SUM(C72:C73)</f>
        <v>138261876</v>
      </c>
      <c r="D71" s="223">
        <f>SUM(D72:D73)</f>
        <v>135509633</v>
      </c>
    </row>
    <row r="72" spans="1:4" s="43" customFormat="1" ht="18" customHeight="1">
      <c r="A72" s="229" t="s">
        <v>290</v>
      </c>
      <c r="B72" s="293" t="s">
        <v>270</v>
      </c>
      <c r="C72" s="224">
        <f>('9.1.'!C73+'9.2.'!C73+'9.3'!C73+'9.4'!C73)</f>
        <v>138261876</v>
      </c>
      <c r="D72" s="224">
        <f>('9.1.'!D73+'9.2.'!D73+'9.3'!D73+'9.4'!D73)</f>
        <v>135509633</v>
      </c>
    </row>
    <row r="73" spans="1:4" s="43" customFormat="1" ht="18" customHeight="1" thickBot="1">
      <c r="A73" s="231" t="s">
        <v>291</v>
      </c>
      <c r="B73" s="293" t="s">
        <v>644</v>
      </c>
      <c r="C73" s="224">
        <f>('9.1.'!C74+'9.2.'!C74+'9.3'!C74+'9.4'!C74)</f>
        <v>0</v>
      </c>
      <c r="D73" s="224">
        <f>('9.1.'!D74+'9.2.'!D74+'9.3'!D74+'9.4'!D74)</f>
        <v>0</v>
      </c>
    </row>
    <row r="74" spans="1:4" s="43" customFormat="1" ht="18" customHeight="1" thickBot="1">
      <c r="A74" s="234" t="s">
        <v>271</v>
      </c>
      <c r="B74" s="370" t="s">
        <v>272</v>
      </c>
      <c r="C74" s="223">
        <f>SUM(C75:C77)</f>
        <v>0</v>
      </c>
      <c r="D74" s="223">
        <f>SUM(D75:D77)</f>
        <v>0</v>
      </c>
    </row>
    <row r="75" spans="1:4" s="43" customFormat="1" ht="18" customHeight="1">
      <c r="A75" s="229" t="s">
        <v>292</v>
      </c>
      <c r="B75" s="293" t="s">
        <v>446</v>
      </c>
      <c r="C75" s="224">
        <f>('9.1.'!C76+'9.2.'!C76+'9.3'!C76+'9.4'!C76)</f>
        <v>0</v>
      </c>
      <c r="D75" s="224"/>
    </row>
    <row r="76" spans="1:4" s="43" customFormat="1" ht="18" customHeight="1">
      <c r="A76" s="230" t="s">
        <v>293</v>
      </c>
      <c r="B76" s="262" t="s">
        <v>273</v>
      </c>
      <c r="C76" s="224">
        <f>('9.1.'!C77+'9.2.'!C77+'9.3'!C77+'9.4'!C77)</f>
        <v>0</v>
      </c>
      <c r="D76" s="224"/>
    </row>
    <row r="77" spans="1:4" s="43" customFormat="1" ht="18" customHeight="1" thickBot="1">
      <c r="A77" s="231" t="s">
        <v>294</v>
      </c>
      <c r="B77" s="371" t="s">
        <v>274</v>
      </c>
      <c r="C77" s="224"/>
      <c r="D77" s="224"/>
    </row>
    <row r="78" spans="1:4" s="43" customFormat="1" ht="18" customHeight="1" thickBot="1">
      <c r="A78" s="234" t="s">
        <v>275</v>
      </c>
      <c r="B78" s="370" t="s">
        <v>295</v>
      </c>
      <c r="C78" s="223">
        <f>SUM(C79:C82)</f>
        <v>0</v>
      </c>
      <c r="D78" s="223">
        <f>SUM(D79:D82)</f>
        <v>0</v>
      </c>
    </row>
    <row r="79" spans="1:4" s="43" customFormat="1" ht="18" customHeight="1">
      <c r="A79" s="235" t="s">
        <v>276</v>
      </c>
      <c r="B79" s="293" t="s">
        <v>277</v>
      </c>
      <c r="C79" s="224"/>
      <c r="D79" s="224"/>
    </row>
    <row r="80" spans="1:4" s="43" customFormat="1" ht="30">
      <c r="A80" s="236" t="s">
        <v>278</v>
      </c>
      <c r="B80" s="262" t="s">
        <v>279</v>
      </c>
      <c r="C80" s="224"/>
      <c r="D80" s="224"/>
    </row>
    <row r="81" spans="1:4" s="43" customFormat="1" ht="20.25" customHeight="1">
      <c r="A81" s="236" t="s">
        <v>280</v>
      </c>
      <c r="B81" s="262" t="s">
        <v>281</v>
      </c>
      <c r="C81" s="224"/>
      <c r="D81" s="224"/>
    </row>
    <row r="82" spans="1:4" s="43" customFormat="1" ht="18" customHeight="1" thickBot="1">
      <c r="A82" s="237" t="s">
        <v>282</v>
      </c>
      <c r="B82" s="371" t="s">
        <v>283</v>
      </c>
      <c r="C82" s="224"/>
      <c r="D82" s="224"/>
    </row>
    <row r="83" spans="1:4" s="43" customFormat="1" ht="26.25" thickBot="1">
      <c r="A83" s="234" t="s">
        <v>284</v>
      </c>
      <c r="B83" s="370" t="s">
        <v>635</v>
      </c>
      <c r="C83" s="224"/>
      <c r="D83" s="224"/>
    </row>
    <row r="84" spans="1:4" s="43" customFormat="1" ht="27.75" thickBot="1">
      <c r="A84" s="234" t="s">
        <v>285</v>
      </c>
      <c r="B84" s="374" t="s">
        <v>286</v>
      </c>
      <c r="C84" s="223">
        <f>+C62+C66+C71+C74+C78+C83</f>
        <v>138261876</v>
      </c>
      <c r="D84" s="223">
        <f>+D62+D66+D71+D74+D78+D83</f>
        <v>135509633</v>
      </c>
    </row>
    <row r="85" spans="1:4" s="43" customFormat="1" ht="18" customHeight="1" thickBot="1">
      <c r="A85" s="239" t="s">
        <v>298</v>
      </c>
      <c r="B85" s="375" t="s">
        <v>378</v>
      </c>
      <c r="C85" s="223">
        <f>+C61+C84</f>
        <v>646644191</v>
      </c>
      <c r="D85" s="223">
        <f>+D61+D84</f>
        <v>650330545</v>
      </c>
    </row>
    <row r="86" spans="1:4" s="43" customFormat="1" ht="19.5" thickBot="1">
      <c r="A86" s="240"/>
      <c r="B86" s="376"/>
      <c r="C86" s="241"/>
      <c r="D86" s="241"/>
    </row>
    <row r="87" spans="1:4" s="37" customFormat="1" ht="18" customHeight="1" thickBot="1">
      <c r="A87" s="244" t="s">
        <v>45</v>
      </c>
      <c r="B87" s="377"/>
      <c r="C87" s="245"/>
      <c r="D87" s="245"/>
    </row>
    <row r="88" spans="1:4" s="44" customFormat="1" ht="18" customHeight="1" thickBot="1">
      <c r="A88" s="247" t="s">
        <v>12</v>
      </c>
      <c r="B88" s="378" t="s">
        <v>633</v>
      </c>
      <c r="C88" s="248">
        <f>SUM(C89:C93)</f>
        <v>332717280</v>
      </c>
      <c r="D88" s="248">
        <f>SUM(D89:D93)</f>
        <v>333654052</v>
      </c>
    </row>
    <row r="89" spans="1:4" s="37" customFormat="1" ht="18" customHeight="1">
      <c r="A89" s="249" t="s">
        <v>87</v>
      </c>
      <c r="B89" s="379" t="s">
        <v>40</v>
      </c>
      <c r="C89" s="224">
        <f>('9.1.'!C90+'9.2.'!C90+'9.3'!C90+'9.4'!C90)</f>
        <v>153824823</v>
      </c>
      <c r="D89" s="224">
        <f>('9.1.'!D90+'9.2.'!D90+'9.3'!D90+'9.4'!D90)</f>
        <v>154270668</v>
      </c>
    </row>
    <row r="90" spans="1:4" s="43" customFormat="1" ht="18" customHeight="1">
      <c r="A90" s="230" t="s">
        <v>88</v>
      </c>
      <c r="B90" s="264" t="s">
        <v>162</v>
      </c>
      <c r="C90" s="224">
        <f>('9.1.'!C91+'9.2.'!C91+'9.3'!C91+'9.4'!C91)</f>
        <v>30537940</v>
      </c>
      <c r="D90" s="224">
        <f>('9.1.'!D91+'9.2.'!D91+'9.3'!D91+'9.4'!D91)</f>
        <v>30537940</v>
      </c>
    </row>
    <row r="91" spans="1:4" s="37" customFormat="1" ht="18" customHeight="1">
      <c r="A91" s="230" t="s">
        <v>89</v>
      </c>
      <c r="B91" s="264" t="s">
        <v>122</v>
      </c>
      <c r="C91" s="224">
        <f>('9.1.'!C92+'9.2.'!C92+'9.3'!C92+'9.4'!C92)</f>
        <v>132463564</v>
      </c>
      <c r="D91" s="224">
        <f>('9.1.'!D92+'9.2.'!D92+'9.3'!D92+'9.4'!D92)</f>
        <v>132623491</v>
      </c>
    </row>
    <row r="92" spans="1:4" s="37" customFormat="1" ht="18" customHeight="1">
      <c r="A92" s="230" t="s">
        <v>90</v>
      </c>
      <c r="B92" s="380" t="s">
        <v>163</v>
      </c>
      <c r="C92" s="224">
        <f>('9.1.'!C93+'9.2.'!C93+'9.3'!C93+'9.4'!C93)</f>
        <v>10654953</v>
      </c>
      <c r="D92" s="224">
        <f>('9.1.'!D93+'9.2.'!D93+'9.3'!D93+'9.4'!D93)</f>
        <v>10654953</v>
      </c>
    </row>
    <row r="93" spans="1:4" s="37" customFormat="1" ht="18" customHeight="1">
      <c r="A93" s="230" t="s">
        <v>101</v>
      </c>
      <c r="B93" s="381" t="s">
        <v>164</v>
      </c>
      <c r="C93" s="224">
        <f>('9.1.'!C94+'9.2.'!C94+'9.3'!C94+'9.4'!C94)</f>
        <v>5236000</v>
      </c>
      <c r="D93" s="224">
        <f>('9.1.'!D94+'9.2.'!D94+'9.3'!D94+'9.4'!D94)</f>
        <v>5567000</v>
      </c>
    </row>
    <row r="94" spans="1:4" s="37" customFormat="1" ht="18" customHeight="1">
      <c r="A94" s="230" t="s">
        <v>91</v>
      </c>
      <c r="B94" s="264" t="s">
        <v>301</v>
      </c>
      <c r="C94" s="224">
        <f>('9.1.'!C95+'9.2.'!C95+'9.3'!C95+'9.4'!C95)</f>
        <v>0</v>
      </c>
      <c r="D94" s="224">
        <f>('9.1.'!D95+'9.2.'!D95+'9.3'!D95+'9.4'!D95)</f>
        <v>0</v>
      </c>
    </row>
    <row r="95" spans="1:4" s="37" customFormat="1" ht="18" customHeight="1">
      <c r="A95" s="230" t="s">
        <v>92</v>
      </c>
      <c r="B95" s="266" t="s">
        <v>302</v>
      </c>
      <c r="C95" s="224">
        <f>('9.1.'!C96+'9.2.'!C96+'9.3'!C96+'9.4'!C96)</f>
        <v>0</v>
      </c>
      <c r="D95" s="224">
        <f>('9.1.'!D96+'9.2.'!D96+'9.3'!D96+'9.4'!D96)</f>
        <v>0</v>
      </c>
    </row>
    <row r="96" spans="1:4" s="37" customFormat="1" ht="18" customHeight="1">
      <c r="A96" s="230" t="s">
        <v>102</v>
      </c>
      <c r="B96" s="264" t="s">
        <v>303</v>
      </c>
      <c r="C96" s="224">
        <f>('9.1.'!C97+'9.2.'!C97+'9.3'!C97+'9.4'!C97)</f>
        <v>0</v>
      </c>
      <c r="D96" s="224">
        <f>('9.1.'!D97+'9.2.'!D97+'9.3'!D97+'9.4'!D97)</f>
        <v>0</v>
      </c>
    </row>
    <row r="97" spans="1:4" s="37" customFormat="1" ht="18" customHeight="1">
      <c r="A97" s="230" t="s">
        <v>103</v>
      </c>
      <c r="B97" s="264" t="s">
        <v>640</v>
      </c>
      <c r="C97" s="224">
        <f>('9.1.'!C98+'9.2.'!C98+'9.3'!C98+'9.4'!C98)</f>
        <v>0</v>
      </c>
      <c r="D97" s="224">
        <f>('9.1.'!D98+'9.2.'!D98+'9.3'!D98+'9.4'!D98)</f>
        <v>0</v>
      </c>
    </row>
    <row r="98" spans="1:4" s="37" customFormat="1" ht="18" customHeight="1">
      <c r="A98" s="230" t="s">
        <v>104</v>
      </c>
      <c r="B98" s="266" t="s">
        <v>305</v>
      </c>
      <c r="C98" s="224">
        <f>('9.1.'!C99+'9.2.'!C99+'9.3'!C99+'9.4'!C99)</f>
        <v>2576000</v>
      </c>
      <c r="D98" s="224">
        <f>('9.1.'!D99+'9.2.'!D99+'9.3'!D99+'9.4'!D99)</f>
        <v>2576000</v>
      </c>
    </row>
    <row r="99" spans="1:4" s="37" customFormat="1" ht="18" customHeight="1">
      <c r="A99" s="230" t="s">
        <v>105</v>
      </c>
      <c r="B99" s="266" t="s">
        <v>306</v>
      </c>
      <c r="C99" s="224">
        <f>('9.1.'!C100+'9.2.'!C100+'9.3'!C100+'9.4'!C100)</f>
        <v>0</v>
      </c>
      <c r="D99" s="224">
        <f>('9.1.'!D100+'9.2.'!D100+'9.3'!D100+'9.4'!D100)</f>
        <v>0</v>
      </c>
    </row>
    <row r="100" spans="1:4" s="37" customFormat="1" ht="18" customHeight="1">
      <c r="A100" s="230" t="s">
        <v>107</v>
      </c>
      <c r="B100" s="264" t="s">
        <v>641</v>
      </c>
      <c r="C100" s="224">
        <f>('9.1.'!C101+'9.2.'!C101+'9.3'!C101+'9.4'!C101)</f>
        <v>0</v>
      </c>
      <c r="D100" s="224">
        <f>('9.1.'!D101+'9.2.'!D101+'9.3'!D101+'9.4'!D101)</f>
        <v>0</v>
      </c>
    </row>
    <row r="101" spans="1:4" s="37" customFormat="1" ht="18" customHeight="1">
      <c r="A101" s="251" t="s">
        <v>165</v>
      </c>
      <c r="B101" s="267" t="s">
        <v>308</v>
      </c>
      <c r="C101" s="224">
        <f>('9.1.'!C102+'9.2.'!C102+'9.3'!C102+'9.4'!C102)</f>
        <v>0</v>
      </c>
      <c r="D101" s="224">
        <f>('9.1.'!D102+'9.2.'!D102+'9.3'!D102+'9.4'!D102)</f>
        <v>0</v>
      </c>
    </row>
    <row r="102" spans="1:4" s="37" customFormat="1" ht="18" customHeight="1">
      <c r="A102" s="230" t="s">
        <v>299</v>
      </c>
      <c r="B102" s="267" t="s">
        <v>309</v>
      </c>
      <c r="C102" s="224">
        <f>('9.1.'!C103+'9.2.'!C103+'9.3'!C103+'9.4'!C103)</f>
        <v>0</v>
      </c>
      <c r="D102" s="224">
        <f>('9.1.'!D103+'9.2.'!D103+'9.3'!D103+'9.4'!D103)</f>
        <v>0</v>
      </c>
    </row>
    <row r="103" spans="1:4" s="37" customFormat="1" ht="18" customHeight="1" thickBot="1">
      <c r="A103" s="252" t="s">
        <v>300</v>
      </c>
      <c r="B103" s="268" t="s">
        <v>310</v>
      </c>
      <c r="C103" s="224">
        <f>('9.1.'!C104+'9.2.'!C104+'9.3'!C104+'9.4'!C104)</f>
        <v>2660000</v>
      </c>
      <c r="D103" s="224">
        <f>('9.1.'!D104+'9.2.'!D104+'9.3'!D104+'9.4'!D104)</f>
        <v>2991000</v>
      </c>
    </row>
    <row r="104" spans="1:4" s="37" customFormat="1" ht="18" customHeight="1" thickBot="1">
      <c r="A104" s="228" t="s">
        <v>13</v>
      </c>
      <c r="B104" s="382" t="s">
        <v>634</v>
      </c>
      <c r="C104" s="223">
        <f>+C105+C107+C109</f>
        <v>305116548</v>
      </c>
      <c r="D104" s="223">
        <f>+D105+D107+D109</f>
        <v>307866130</v>
      </c>
    </row>
    <row r="105" spans="1:4" s="37" customFormat="1" ht="18" customHeight="1">
      <c r="A105" s="229" t="s">
        <v>93</v>
      </c>
      <c r="B105" s="264" t="s">
        <v>190</v>
      </c>
      <c r="C105" s="224">
        <f>('9.1.'!C106+'9.2.'!C106+'9.3'!C106+'9.4'!C106)</f>
        <v>71224092</v>
      </c>
      <c r="D105" s="224">
        <f>('9.1.'!D106+'9.2.'!D106+'9.3'!D106+'9.4'!D106)</f>
        <v>73973674</v>
      </c>
    </row>
    <row r="106" spans="1:4" s="37" customFormat="1" ht="18" customHeight="1">
      <c r="A106" s="229" t="s">
        <v>94</v>
      </c>
      <c r="B106" s="267" t="s">
        <v>314</v>
      </c>
      <c r="C106" s="224">
        <f>('9.1.'!C107+'9.2.'!C107+'9.3'!C107+'9.4'!C107)</f>
        <v>0</v>
      </c>
      <c r="D106" s="224">
        <f>('9.1.'!D107+'9.2.'!D107+'9.3'!D107+'9.4'!D107)</f>
        <v>0</v>
      </c>
    </row>
    <row r="107" spans="1:4" s="37" customFormat="1" ht="18" customHeight="1">
      <c r="A107" s="229" t="s">
        <v>95</v>
      </c>
      <c r="B107" s="267" t="s">
        <v>166</v>
      </c>
      <c r="C107" s="224">
        <f>('9.1.'!C108+'9.2.'!C108+'9.3'!C108+'9.4'!C108)</f>
        <v>233892456</v>
      </c>
      <c r="D107" s="224">
        <f>('9.1.'!D108+'9.2.'!D108+'9.3'!D108+'9.4'!D108)</f>
        <v>233892456</v>
      </c>
    </row>
    <row r="108" spans="1:4" s="37" customFormat="1" ht="18" customHeight="1">
      <c r="A108" s="229" t="s">
        <v>96</v>
      </c>
      <c r="B108" s="267" t="s">
        <v>315</v>
      </c>
      <c r="C108" s="224">
        <f>('9.1.'!C109+'9.2.'!C109+'9.3'!C109+'9.4'!C109)</f>
        <v>0</v>
      </c>
      <c r="D108" s="224">
        <f>('9.1.'!D109+'9.2.'!D109+'9.3'!D109+'9.4'!D109)</f>
        <v>0</v>
      </c>
    </row>
    <row r="109" spans="1:4" s="37" customFormat="1" ht="18" customHeight="1">
      <c r="A109" s="229" t="s">
        <v>97</v>
      </c>
      <c r="B109" s="383" t="s">
        <v>192</v>
      </c>
      <c r="C109" s="224">
        <f>('9.1.'!C110+'9.2.'!C110+'9.3'!C110+'9.4'!C110)</f>
        <v>0</v>
      </c>
      <c r="D109" s="224">
        <f>('9.1.'!D110+'9.2.'!D110+'9.3'!D110+'9.4'!D110)</f>
        <v>0</v>
      </c>
    </row>
    <row r="110" spans="1:4" s="37" customFormat="1" ht="25.5">
      <c r="A110" s="229" t="s">
        <v>106</v>
      </c>
      <c r="B110" s="384" t="s">
        <v>386</v>
      </c>
      <c r="C110" s="224">
        <f>('9.1.'!C111+'9.2.'!C111+'9.3'!C111+'9.4'!C111)</f>
        <v>0</v>
      </c>
      <c r="D110" s="224">
        <f>('9.1.'!D111+'9.2.'!D111+'9.3'!D111+'9.4'!D111)</f>
        <v>0</v>
      </c>
    </row>
    <row r="111" spans="1:4" s="37" customFormat="1" ht="25.5">
      <c r="A111" s="229" t="s">
        <v>108</v>
      </c>
      <c r="B111" s="271" t="s">
        <v>320</v>
      </c>
      <c r="C111" s="224">
        <f>('9.1.'!C112+'9.2.'!C112+'9.3'!C112+'9.4'!C112)</f>
        <v>0</v>
      </c>
      <c r="D111" s="224">
        <f>('9.1.'!D112+'9.2.'!D112+'9.3'!D112+'9.4'!D112)</f>
        <v>0</v>
      </c>
    </row>
    <row r="112" spans="1:4" s="37" customFormat="1" ht="25.5">
      <c r="A112" s="229" t="s">
        <v>167</v>
      </c>
      <c r="B112" s="264" t="s">
        <v>304</v>
      </c>
      <c r="C112" s="224">
        <f>('9.1.'!C113+'9.2.'!C113+'9.3'!C113+'9.4'!C113)</f>
        <v>0</v>
      </c>
      <c r="D112" s="224">
        <f>('9.1.'!D113+'9.2.'!D113+'9.3'!D113+'9.4'!D113)</f>
        <v>0</v>
      </c>
    </row>
    <row r="113" spans="1:4" s="37" customFormat="1" ht="18.75">
      <c r="A113" s="229" t="s">
        <v>168</v>
      </c>
      <c r="B113" s="264" t="s">
        <v>319</v>
      </c>
      <c r="C113" s="224">
        <f>('9.1.'!C114+'9.2.'!C114+'9.3'!C114+'9.4'!C114)</f>
        <v>0</v>
      </c>
      <c r="D113" s="224">
        <f>('9.1.'!D114+'9.2.'!D114+'9.3'!D114+'9.4'!D114)</f>
        <v>0</v>
      </c>
    </row>
    <row r="114" spans="1:4" s="37" customFormat="1" ht="18.75">
      <c r="A114" s="229" t="s">
        <v>169</v>
      </c>
      <c r="B114" s="264" t="s">
        <v>318</v>
      </c>
      <c r="C114" s="224">
        <f>('9.1.'!C115+'9.2.'!C115+'9.3'!C115+'9.4'!C115)</f>
        <v>0</v>
      </c>
      <c r="D114" s="224">
        <f>('9.1.'!D115+'9.2.'!D115+'9.3'!D115+'9.4'!D115)</f>
        <v>0</v>
      </c>
    </row>
    <row r="115" spans="1:4" s="37" customFormat="1" ht="25.5">
      <c r="A115" s="229" t="s">
        <v>311</v>
      </c>
      <c r="B115" s="264" t="s">
        <v>307</v>
      </c>
      <c r="C115" s="224">
        <f>('9.1.'!C116+'9.2.'!C116+'9.3'!C116+'9.4'!C116)</f>
        <v>0</v>
      </c>
      <c r="D115" s="224">
        <f>('9.1.'!D116+'9.2.'!D116+'9.3'!D116+'9.4'!D116)</f>
        <v>0</v>
      </c>
    </row>
    <row r="116" spans="1:4" s="37" customFormat="1" ht="18.75">
      <c r="A116" s="229" t="s">
        <v>312</v>
      </c>
      <c r="B116" s="264" t="s">
        <v>317</v>
      </c>
      <c r="C116" s="224">
        <f>('9.1.'!C117+'9.2.'!C117+'9.3'!C117+'9.4'!C117)</f>
        <v>0</v>
      </c>
      <c r="D116" s="224">
        <f>('9.1.'!D117+'9.2.'!D117+'9.3'!D117+'9.4'!D117)</f>
        <v>0</v>
      </c>
    </row>
    <row r="117" spans="1:4" s="37" customFormat="1" ht="26.25" thickBot="1">
      <c r="A117" s="251" t="s">
        <v>313</v>
      </c>
      <c r="B117" s="264" t="s">
        <v>316</v>
      </c>
      <c r="C117" s="224">
        <f>('9.1.'!C118+'9.2.'!C118+'9.3'!C118+'9.4'!C118)</f>
        <v>0</v>
      </c>
      <c r="D117" s="224">
        <f>('9.1.'!D118+'9.2.'!D118+'9.3'!D118+'9.4'!D118)</f>
        <v>0</v>
      </c>
    </row>
    <row r="118" spans="1:4" s="37" customFormat="1" ht="18" customHeight="1" thickBot="1">
      <c r="A118" s="228" t="s">
        <v>14</v>
      </c>
      <c r="B118" s="372" t="s">
        <v>321</v>
      </c>
      <c r="C118" s="223">
        <f>+C119+C120</f>
        <v>3000000</v>
      </c>
      <c r="D118" s="223">
        <f>+D119+D120</f>
        <v>3000000</v>
      </c>
    </row>
    <row r="119" spans="1:4" s="37" customFormat="1" ht="18" customHeight="1">
      <c r="A119" s="229" t="s">
        <v>76</v>
      </c>
      <c r="B119" s="271" t="s">
        <v>46</v>
      </c>
      <c r="C119" s="224">
        <f>('9.1.'!C120+'9.2.'!C120+'9.3'!C120+'9.4'!C120)</f>
        <v>3000000</v>
      </c>
      <c r="D119" s="224">
        <f>('9.1.'!D120+'9.2.'!D120+'9.3'!D120+'9.4'!D120)</f>
        <v>3000000</v>
      </c>
    </row>
    <row r="120" spans="1:4" s="37" customFormat="1" ht="18" customHeight="1" thickBot="1">
      <c r="A120" s="231" t="s">
        <v>77</v>
      </c>
      <c r="B120" s="267" t="s">
        <v>47</v>
      </c>
      <c r="C120" s="224">
        <f>('9.1.'!C121+'9.2.'!C121+'9.3'!C121+'9.4'!C121)</f>
        <v>0</v>
      </c>
      <c r="D120" s="224">
        <f>('9.1.'!D121+'9.2.'!D121+'9.3'!D121+'9.4'!D121)</f>
        <v>0</v>
      </c>
    </row>
    <row r="121" spans="1:4" s="37" customFormat="1" ht="18" customHeight="1" thickBot="1">
      <c r="A121" s="228" t="s">
        <v>15</v>
      </c>
      <c r="B121" s="372" t="s">
        <v>322</v>
      </c>
      <c r="C121" s="223">
        <f>+C88+C104+C118</f>
        <v>640833828</v>
      </c>
      <c r="D121" s="223">
        <f>+D88+D104+D118</f>
        <v>644520182</v>
      </c>
    </row>
    <row r="122" spans="1:4" s="37" customFormat="1" ht="18" customHeight="1" thickBot="1">
      <c r="A122" s="228" t="s">
        <v>16</v>
      </c>
      <c r="B122" s="372" t="s">
        <v>642</v>
      </c>
      <c r="C122" s="223">
        <f>+C123+C124+C125</f>
        <v>0</v>
      </c>
      <c r="D122" s="223">
        <f>+D123+D124+D125</f>
        <v>0</v>
      </c>
    </row>
    <row r="123" spans="1:4" s="37" customFormat="1" ht="18" customHeight="1">
      <c r="A123" s="229" t="s">
        <v>80</v>
      </c>
      <c r="B123" s="271" t="s">
        <v>323</v>
      </c>
      <c r="C123" s="224"/>
      <c r="D123" s="224"/>
    </row>
    <row r="124" spans="1:4" s="37" customFormat="1" ht="18" customHeight="1">
      <c r="A124" s="229" t="s">
        <v>81</v>
      </c>
      <c r="B124" s="271" t="s">
        <v>643</v>
      </c>
      <c r="C124" s="224"/>
      <c r="D124" s="224"/>
    </row>
    <row r="125" spans="1:4" s="37" customFormat="1" ht="18" customHeight="1" thickBot="1">
      <c r="A125" s="251" t="s">
        <v>82</v>
      </c>
      <c r="B125" s="385" t="s">
        <v>324</v>
      </c>
      <c r="C125" s="224"/>
      <c r="D125" s="224"/>
    </row>
    <row r="126" spans="1:4" s="37" customFormat="1" ht="18" customHeight="1" thickBot="1">
      <c r="A126" s="228" t="s">
        <v>17</v>
      </c>
      <c r="B126" s="372" t="s">
        <v>372</v>
      </c>
      <c r="C126" s="223">
        <f>+C127+C128+C129+C130</f>
        <v>0</v>
      </c>
      <c r="D126" s="223">
        <f>+D127+D128+D129+D130</f>
        <v>0</v>
      </c>
    </row>
    <row r="127" spans="1:4" s="37" customFormat="1" ht="18" customHeight="1">
      <c r="A127" s="229" t="s">
        <v>83</v>
      </c>
      <c r="B127" s="271" t="s">
        <v>325</v>
      </c>
      <c r="C127" s="224"/>
      <c r="D127" s="224"/>
    </row>
    <row r="128" spans="1:4" s="37" customFormat="1" ht="18" customHeight="1">
      <c r="A128" s="229" t="s">
        <v>84</v>
      </c>
      <c r="B128" s="271" t="s">
        <v>326</v>
      </c>
      <c r="C128" s="224"/>
      <c r="D128" s="224"/>
    </row>
    <row r="129" spans="1:4" s="37" customFormat="1" ht="18" customHeight="1">
      <c r="A129" s="229" t="s">
        <v>242</v>
      </c>
      <c r="B129" s="271" t="s">
        <v>327</v>
      </c>
      <c r="C129" s="224"/>
      <c r="D129" s="224"/>
    </row>
    <row r="130" spans="1:4" s="37" customFormat="1" ht="18" customHeight="1" thickBot="1">
      <c r="A130" s="251" t="s">
        <v>243</v>
      </c>
      <c r="B130" s="385" t="s">
        <v>328</v>
      </c>
      <c r="C130" s="224"/>
      <c r="D130" s="224"/>
    </row>
    <row r="131" spans="1:4" s="37" customFormat="1" ht="18" customHeight="1" thickBot="1">
      <c r="A131" s="228" t="s">
        <v>18</v>
      </c>
      <c r="B131" s="372" t="s">
        <v>329</v>
      </c>
      <c r="C131" s="223">
        <f>SUM(C132:C135)</f>
        <v>5810363</v>
      </c>
      <c r="D131" s="223">
        <f>SUM(D132:D135)</f>
        <v>5810363</v>
      </c>
    </row>
    <row r="132" spans="1:4" s="37" customFormat="1" ht="18" customHeight="1">
      <c r="A132" s="229" t="s">
        <v>85</v>
      </c>
      <c r="B132" s="271" t="s">
        <v>330</v>
      </c>
      <c r="C132" s="224">
        <f>('9.1.'!C133+'9.2.'!C133+'9.3'!C133+'9.4'!C133)</f>
        <v>0</v>
      </c>
      <c r="D132" s="224">
        <f>('9.1.'!D133+'9.2.'!D133+'9.3'!D133+'9.4'!D133)</f>
        <v>0</v>
      </c>
    </row>
    <row r="133" spans="1:4" s="37" customFormat="1" ht="18" customHeight="1">
      <c r="A133" s="229" t="s">
        <v>86</v>
      </c>
      <c r="B133" s="271" t="s">
        <v>339</v>
      </c>
      <c r="C133" s="224">
        <f>('9.1.'!C134+'9.2.'!C134+'9.3'!C134+'9.4'!C134)</f>
        <v>5810363</v>
      </c>
      <c r="D133" s="224">
        <f>('9.1.'!D134+'9.2.'!D134+'9.3'!D134+'9.4'!D134)</f>
        <v>5810363</v>
      </c>
    </row>
    <row r="134" spans="1:4" s="37" customFormat="1" ht="18" customHeight="1">
      <c r="A134" s="229" t="s">
        <v>252</v>
      </c>
      <c r="B134" s="271" t="s">
        <v>331</v>
      </c>
      <c r="C134" s="224">
        <f>('9.1.'!C135+'9.2.'!C135+'9.3'!C135+'9.4'!C135)</f>
        <v>0</v>
      </c>
      <c r="D134" s="224">
        <f>('9.1.'!D135+'9.2.'!D135+'9.3'!D135+'9.4'!D135)</f>
        <v>0</v>
      </c>
    </row>
    <row r="135" spans="1:4" s="37" customFormat="1" ht="18" customHeight="1" thickBot="1">
      <c r="A135" s="251" t="s">
        <v>253</v>
      </c>
      <c r="B135" s="385" t="s">
        <v>402</v>
      </c>
      <c r="C135" s="224"/>
      <c r="D135" s="396"/>
    </row>
    <row r="136" spans="1:4" s="37" customFormat="1" ht="18" customHeight="1" thickBot="1">
      <c r="A136" s="228" t="s">
        <v>19</v>
      </c>
      <c r="B136" s="395" t="s">
        <v>332</v>
      </c>
      <c r="C136" s="392">
        <f>SUM(C137:C140)</f>
        <v>0</v>
      </c>
      <c r="D136" s="392">
        <f>SUM(D137:D140)</f>
        <v>0</v>
      </c>
    </row>
    <row r="137" spans="1:4" s="37" customFormat="1" ht="18" customHeight="1">
      <c r="A137" s="229" t="s">
        <v>160</v>
      </c>
      <c r="B137" s="271" t="s">
        <v>333</v>
      </c>
      <c r="C137" s="224"/>
      <c r="D137" s="224"/>
    </row>
    <row r="138" spans="1:4" s="37" customFormat="1" ht="18" customHeight="1">
      <c r="A138" s="229" t="s">
        <v>161</v>
      </c>
      <c r="B138" s="271" t="s">
        <v>334</v>
      </c>
      <c r="C138" s="224"/>
      <c r="D138" s="224"/>
    </row>
    <row r="139" spans="1:4" s="37" customFormat="1" ht="18" customHeight="1">
      <c r="A139" s="229" t="s">
        <v>191</v>
      </c>
      <c r="B139" s="271" t="s">
        <v>335</v>
      </c>
      <c r="C139" s="224"/>
      <c r="D139" s="224"/>
    </row>
    <row r="140" spans="1:4" s="37" customFormat="1" ht="18" customHeight="1" thickBot="1">
      <c r="A140" s="229" t="s">
        <v>255</v>
      </c>
      <c r="B140" s="271" t="s">
        <v>336</v>
      </c>
      <c r="C140" s="224"/>
      <c r="D140" s="224"/>
    </row>
    <row r="141" spans="1:4" s="37" customFormat="1" ht="18" customHeight="1" thickBot="1">
      <c r="A141" s="228" t="s">
        <v>20</v>
      </c>
      <c r="B141" s="372" t="s">
        <v>337</v>
      </c>
      <c r="C141" s="255">
        <f>+C122+C126+C131+C136</f>
        <v>5810363</v>
      </c>
      <c r="D141" s="255">
        <f>+D122+D126+D131+D136</f>
        <v>5810363</v>
      </c>
    </row>
    <row r="142" spans="1:4" s="37" customFormat="1" ht="18" customHeight="1" thickBot="1">
      <c r="A142" s="256" t="s">
        <v>21</v>
      </c>
      <c r="B142" s="386" t="s">
        <v>338</v>
      </c>
      <c r="C142" s="255">
        <f>+C121+C141</f>
        <v>646644191</v>
      </c>
      <c r="D142" s="255">
        <f>+D121+D141</f>
        <v>650330545</v>
      </c>
    </row>
    <row r="143" spans="1:4" s="37" customFormat="1" ht="18" customHeight="1" thickBot="1">
      <c r="A143" s="257"/>
      <c r="B143" s="258"/>
      <c r="C143" s="243"/>
      <c r="D143" s="243"/>
    </row>
    <row r="144" spans="1:6" s="37" customFormat="1" ht="18" customHeight="1" thickBot="1">
      <c r="A144" s="259" t="s">
        <v>420</v>
      </c>
      <c r="B144" s="391"/>
      <c r="C144" s="393">
        <v>39</v>
      </c>
      <c r="D144" s="393">
        <v>41</v>
      </c>
      <c r="E144" s="46"/>
      <c r="F144" s="46"/>
    </row>
    <row r="145" spans="1:4" s="43" customFormat="1" ht="18" customHeight="1" thickBot="1">
      <c r="A145" s="259" t="s">
        <v>182</v>
      </c>
      <c r="B145" s="391"/>
      <c r="C145" s="394">
        <v>4</v>
      </c>
      <c r="D145" s="394">
        <v>2</v>
      </c>
    </row>
    <row r="146" spans="3:4" s="37" customFormat="1" ht="18" customHeight="1">
      <c r="C146" s="47"/>
      <c r="D146" s="47"/>
    </row>
  </sheetData>
  <sheetProtection/>
  <mergeCells count="2">
    <mergeCell ref="A2:C2"/>
    <mergeCell ref="A3:B3"/>
  </mergeCells>
  <printOptions horizontalCentered="1"/>
  <pageMargins left="0.7874015748031497" right="0.7874015748031497" top="1.641875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2018. ÉVI KÖLTSÉGVETÉSÉNEK ÖSSZEVONT MÉRLEGE
2018.10.31
&amp;10
&amp;R&amp;"Times New Roman CE,Félkövér dőlt"&amp;11 1. melléklet az 1/2018. (III.6.)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7"/>
  <sheetViews>
    <sheetView view="pageBreakPreview" zoomScale="60" workbookViewId="0" topLeftCell="A5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19.00390625" style="31" customWidth="1"/>
    <col min="4" max="4" width="19.00390625" style="32" customWidth="1"/>
    <col min="5" max="16384" width="9.375" style="32" customWidth="1"/>
  </cols>
  <sheetData>
    <row r="1" spans="1:3" s="37" customFormat="1" ht="39" customHeight="1">
      <c r="A1" s="403"/>
      <c r="B1" s="499" t="s">
        <v>627</v>
      </c>
      <c r="C1" s="499"/>
    </row>
    <row r="2" spans="1:3" s="37" customFormat="1" ht="18" customHeight="1">
      <c r="A2" s="364"/>
      <c r="B2" s="498" t="s">
        <v>624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4" s="37" customFormat="1" ht="36.75" customHeight="1" thickBot="1">
      <c r="A5" s="39" t="s">
        <v>56</v>
      </c>
      <c r="B5" s="387" t="s">
        <v>11</v>
      </c>
      <c r="C5" s="40" t="s">
        <v>397</v>
      </c>
      <c r="D5" s="40" t="s">
        <v>709</v>
      </c>
    </row>
    <row r="6" spans="1:4" s="43" customFormat="1" ht="18" customHeight="1" thickBot="1">
      <c r="A6" s="41">
        <v>1</v>
      </c>
      <c r="B6" s="388">
        <v>2</v>
      </c>
      <c r="C6" s="42">
        <v>3</v>
      </c>
      <c r="D6" s="42">
        <v>3</v>
      </c>
    </row>
    <row r="7" spans="1:4" s="43" customFormat="1" ht="18" customHeight="1" thickBot="1">
      <c r="A7" s="222" t="s">
        <v>12</v>
      </c>
      <c r="B7" s="368" t="s">
        <v>217</v>
      </c>
      <c r="C7" s="223">
        <f>SUM(C8:C11)</f>
        <v>0</v>
      </c>
      <c r="D7" s="223">
        <f>SUM(D8:D11)</f>
        <v>0</v>
      </c>
    </row>
    <row r="8" spans="1:4" s="43" customFormat="1" ht="27">
      <c r="A8" s="229" t="s">
        <v>87</v>
      </c>
      <c r="B8" s="293" t="s">
        <v>403</v>
      </c>
      <c r="C8" s="224"/>
      <c r="D8" s="224"/>
    </row>
    <row r="9" spans="1:4" s="43" customFormat="1" ht="27">
      <c r="A9" s="230" t="s">
        <v>88</v>
      </c>
      <c r="B9" s="262" t="s">
        <v>404</v>
      </c>
      <c r="C9" s="225"/>
      <c r="D9" s="225"/>
    </row>
    <row r="10" spans="1:4" s="43" customFormat="1" ht="27">
      <c r="A10" s="230" t="s">
        <v>89</v>
      </c>
      <c r="B10" s="262" t="s">
        <v>405</v>
      </c>
      <c r="C10" s="225"/>
      <c r="D10" s="225"/>
    </row>
    <row r="11" spans="1:4" s="43" customFormat="1" ht="18.75">
      <c r="A11" s="230" t="s">
        <v>399</v>
      </c>
      <c r="B11" s="262" t="s">
        <v>406</v>
      </c>
      <c r="C11" s="225"/>
      <c r="D11" s="225"/>
    </row>
    <row r="12" spans="1:4" s="43" customFormat="1" ht="25.5">
      <c r="A12" s="230" t="s">
        <v>101</v>
      </c>
      <c r="B12" s="369" t="s">
        <v>408</v>
      </c>
      <c r="C12" s="226"/>
      <c r="D12" s="226"/>
    </row>
    <row r="13" spans="1:4" s="43" customFormat="1" ht="19.5" thickBot="1">
      <c r="A13" s="231" t="s">
        <v>400</v>
      </c>
      <c r="B13" s="262" t="s">
        <v>407</v>
      </c>
      <c r="C13" s="227"/>
      <c r="D13" s="227"/>
    </row>
    <row r="14" spans="1:4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  <c r="D14" s="223">
        <f>+D15+D16+D17+D18+D19</f>
        <v>0</v>
      </c>
    </row>
    <row r="15" spans="1:4" s="43" customFormat="1" ht="18" customHeight="1">
      <c r="A15" s="229" t="s">
        <v>93</v>
      </c>
      <c r="B15" s="293" t="s">
        <v>218</v>
      </c>
      <c r="C15" s="224"/>
      <c r="D15" s="224"/>
    </row>
    <row r="16" spans="1:4" s="43" customFormat="1" ht="18.75">
      <c r="A16" s="230" t="s">
        <v>94</v>
      </c>
      <c r="B16" s="262" t="s">
        <v>219</v>
      </c>
      <c r="C16" s="225"/>
      <c r="D16" s="225"/>
    </row>
    <row r="17" spans="1:4" s="43" customFormat="1" ht="27">
      <c r="A17" s="230" t="s">
        <v>95</v>
      </c>
      <c r="B17" s="262" t="s">
        <v>382</v>
      </c>
      <c r="C17" s="225"/>
      <c r="D17" s="225"/>
    </row>
    <row r="18" spans="1:4" s="43" customFormat="1" ht="27">
      <c r="A18" s="230" t="s">
        <v>96</v>
      </c>
      <c r="B18" s="262" t="s">
        <v>383</v>
      </c>
      <c r="C18" s="225"/>
      <c r="D18" s="225"/>
    </row>
    <row r="19" spans="1:4" s="43" customFormat="1" ht="25.5">
      <c r="A19" s="230" t="s">
        <v>97</v>
      </c>
      <c r="B19" s="221" t="s">
        <v>409</v>
      </c>
      <c r="C19" s="225"/>
      <c r="D19" s="225"/>
    </row>
    <row r="20" spans="1:4" s="43" customFormat="1" ht="19.5" thickBot="1">
      <c r="A20" s="231" t="s">
        <v>106</v>
      </c>
      <c r="B20" s="371" t="s">
        <v>220</v>
      </c>
      <c r="C20" s="232"/>
      <c r="D20" s="232"/>
    </row>
    <row r="21" spans="1:4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  <c r="D21" s="223">
        <f>+D22+D23+D24+D25+D26</f>
        <v>0</v>
      </c>
    </row>
    <row r="22" spans="1:4" s="43" customFormat="1" ht="18.75">
      <c r="A22" s="229" t="s">
        <v>76</v>
      </c>
      <c r="B22" s="293" t="s">
        <v>401</v>
      </c>
      <c r="C22" s="224"/>
      <c r="D22" s="224"/>
    </row>
    <row r="23" spans="1:4" s="43" customFormat="1" ht="27">
      <c r="A23" s="230" t="s">
        <v>77</v>
      </c>
      <c r="B23" s="262" t="s">
        <v>221</v>
      </c>
      <c r="C23" s="225"/>
      <c r="D23" s="225"/>
    </row>
    <row r="24" spans="1:4" s="43" customFormat="1" ht="27">
      <c r="A24" s="230" t="s">
        <v>78</v>
      </c>
      <c r="B24" s="262" t="s">
        <v>384</v>
      </c>
      <c r="C24" s="225"/>
      <c r="D24" s="225"/>
    </row>
    <row r="25" spans="1:4" s="43" customFormat="1" ht="27">
      <c r="A25" s="230" t="s">
        <v>79</v>
      </c>
      <c r="B25" s="262" t="s">
        <v>385</v>
      </c>
      <c r="C25" s="225"/>
      <c r="D25" s="225"/>
    </row>
    <row r="26" spans="1:4" s="43" customFormat="1" ht="18.75">
      <c r="A26" s="230" t="s">
        <v>150</v>
      </c>
      <c r="B26" s="262" t="s">
        <v>222</v>
      </c>
      <c r="C26" s="225"/>
      <c r="D26" s="225"/>
    </row>
    <row r="27" spans="1:4" s="43" customFormat="1" ht="18" customHeight="1" thickBot="1">
      <c r="A27" s="231" t="s">
        <v>151</v>
      </c>
      <c r="B27" s="371" t="s">
        <v>223</v>
      </c>
      <c r="C27" s="232"/>
      <c r="D27" s="232"/>
    </row>
    <row r="28" spans="1:4" s="43" customFormat="1" ht="18" customHeight="1" thickBot="1">
      <c r="A28" s="228" t="s">
        <v>152</v>
      </c>
      <c r="B28" s="372" t="s">
        <v>224</v>
      </c>
      <c r="C28" s="223">
        <f>SUM(C29,C32:C34)</f>
        <v>0</v>
      </c>
      <c r="D28" s="223">
        <f>SUM(D29,D32:D34)</f>
        <v>0</v>
      </c>
    </row>
    <row r="29" spans="1:4" s="43" customFormat="1" ht="18" customHeight="1">
      <c r="A29" s="229" t="s">
        <v>225</v>
      </c>
      <c r="B29" s="293" t="s">
        <v>231</v>
      </c>
      <c r="C29" s="233">
        <f>SUM(C30:C31)</f>
        <v>0</v>
      </c>
      <c r="D29" s="233">
        <f>SUM(D30:D31)</f>
        <v>0</v>
      </c>
    </row>
    <row r="30" spans="1:4" s="43" customFormat="1" ht="18" customHeight="1">
      <c r="A30" s="230" t="s">
        <v>226</v>
      </c>
      <c r="B30" s="262" t="s">
        <v>411</v>
      </c>
      <c r="C30" s="263"/>
      <c r="D30" s="263"/>
    </row>
    <row r="31" spans="1:4" s="43" customFormat="1" ht="18" customHeight="1">
      <c r="A31" s="230" t="s">
        <v>227</v>
      </c>
      <c r="B31" s="262" t="s">
        <v>412</v>
      </c>
      <c r="C31" s="263"/>
      <c r="D31" s="263"/>
    </row>
    <row r="32" spans="1:4" s="43" customFormat="1" ht="18" customHeight="1">
      <c r="A32" s="230" t="s">
        <v>228</v>
      </c>
      <c r="B32" s="262" t="s">
        <v>413</v>
      </c>
      <c r="C32" s="225"/>
      <c r="D32" s="225"/>
    </row>
    <row r="33" spans="1:4" s="43" customFormat="1" ht="18.75">
      <c r="A33" s="230" t="s">
        <v>229</v>
      </c>
      <c r="B33" s="262" t="s">
        <v>232</v>
      </c>
      <c r="C33" s="225"/>
      <c r="D33" s="225"/>
    </row>
    <row r="34" spans="1:4" s="43" customFormat="1" ht="18" customHeight="1" thickBot="1">
      <c r="A34" s="231" t="s">
        <v>230</v>
      </c>
      <c r="B34" s="371" t="s">
        <v>233</v>
      </c>
      <c r="C34" s="232"/>
      <c r="D34" s="232"/>
    </row>
    <row r="35" spans="1:4" s="43" customFormat="1" ht="18" customHeight="1" thickBot="1">
      <c r="A35" s="228" t="s">
        <v>16</v>
      </c>
      <c r="B35" s="372" t="s">
        <v>234</v>
      </c>
      <c r="C35" s="223">
        <f>SUM(C36:C45)</f>
        <v>0</v>
      </c>
      <c r="D35" s="223">
        <f>SUM(D36:D45)</f>
        <v>0</v>
      </c>
    </row>
    <row r="36" spans="1:4" s="43" customFormat="1" ht="18" customHeight="1">
      <c r="A36" s="229" t="s">
        <v>80</v>
      </c>
      <c r="B36" s="293" t="s">
        <v>237</v>
      </c>
      <c r="C36" s="224"/>
      <c r="D36" s="224"/>
    </row>
    <row r="37" spans="1:4" s="43" customFormat="1" ht="18" customHeight="1">
      <c r="A37" s="230" t="s">
        <v>81</v>
      </c>
      <c r="B37" s="262" t="s">
        <v>414</v>
      </c>
      <c r="C37" s="225"/>
      <c r="D37" s="225"/>
    </row>
    <row r="38" spans="1:4" s="43" customFormat="1" ht="18" customHeight="1">
      <c r="A38" s="230" t="s">
        <v>82</v>
      </c>
      <c r="B38" s="262" t="s">
        <v>415</v>
      </c>
      <c r="C38" s="225"/>
      <c r="D38" s="225"/>
    </row>
    <row r="39" spans="1:4" s="43" customFormat="1" ht="18" customHeight="1">
      <c r="A39" s="230" t="s">
        <v>154</v>
      </c>
      <c r="B39" s="262" t="s">
        <v>416</v>
      </c>
      <c r="C39" s="225"/>
      <c r="D39" s="225"/>
    </row>
    <row r="40" spans="1:4" s="43" customFormat="1" ht="18" customHeight="1">
      <c r="A40" s="230" t="s">
        <v>155</v>
      </c>
      <c r="B40" s="262" t="s">
        <v>417</v>
      </c>
      <c r="C40" s="225"/>
      <c r="D40" s="225"/>
    </row>
    <row r="41" spans="1:4" s="43" customFormat="1" ht="18" customHeight="1">
      <c r="A41" s="230" t="s">
        <v>156</v>
      </c>
      <c r="B41" s="262" t="s">
        <v>418</v>
      </c>
      <c r="C41" s="225"/>
      <c r="D41" s="225"/>
    </row>
    <row r="42" spans="1:4" s="43" customFormat="1" ht="18" customHeight="1">
      <c r="A42" s="230" t="s">
        <v>157</v>
      </c>
      <c r="B42" s="262" t="s">
        <v>238</v>
      </c>
      <c r="C42" s="225"/>
      <c r="D42" s="225"/>
    </row>
    <row r="43" spans="1:4" s="43" customFormat="1" ht="18" customHeight="1">
      <c r="A43" s="230" t="s">
        <v>158</v>
      </c>
      <c r="B43" s="262" t="s">
        <v>239</v>
      </c>
      <c r="C43" s="225"/>
      <c r="D43" s="225"/>
    </row>
    <row r="44" spans="1:4" s="43" customFormat="1" ht="18" customHeight="1">
      <c r="A44" s="230" t="s">
        <v>235</v>
      </c>
      <c r="B44" s="262" t="s">
        <v>240</v>
      </c>
      <c r="C44" s="225"/>
      <c r="D44" s="225"/>
    </row>
    <row r="45" spans="1:4" s="43" customFormat="1" ht="18" customHeight="1" thickBot="1">
      <c r="A45" s="231" t="s">
        <v>236</v>
      </c>
      <c r="B45" s="371" t="s">
        <v>419</v>
      </c>
      <c r="C45" s="232"/>
      <c r="D45" s="232"/>
    </row>
    <row r="46" spans="1:4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</row>
    <row r="47" spans="1:4" s="43" customFormat="1" ht="18" customHeight="1">
      <c r="A47" s="229" t="s">
        <v>83</v>
      </c>
      <c r="B47" s="293" t="s">
        <v>245</v>
      </c>
      <c r="C47" s="224"/>
      <c r="D47" s="224"/>
    </row>
    <row r="48" spans="1:4" s="43" customFormat="1" ht="18" customHeight="1">
      <c r="A48" s="230" t="s">
        <v>84</v>
      </c>
      <c r="B48" s="262" t="s">
        <v>246</v>
      </c>
      <c r="C48" s="225"/>
      <c r="D48" s="225"/>
    </row>
    <row r="49" spans="1:4" s="43" customFormat="1" ht="18" customHeight="1">
      <c r="A49" s="230" t="s">
        <v>242</v>
      </c>
      <c r="B49" s="262" t="s">
        <v>247</v>
      </c>
      <c r="C49" s="225"/>
      <c r="D49" s="225"/>
    </row>
    <row r="50" spans="1:4" s="43" customFormat="1" ht="18" customHeight="1">
      <c r="A50" s="230" t="s">
        <v>243</v>
      </c>
      <c r="B50" s="262" t="s">
        <v>248</v>
      </c>
      <c r="C50" s="225"/>
      <c r="D50" s="225"/>
    </row>
    <row r="51" spans="1:4" s="43" customFormat="1" ht="18" customHeight="1" thickBot="1">
      <c r="A51" s="231" t="s">
        <v>244</v>
      </c>
      <c r="B51" s="371" t="s">
        <v>249</v>
      </c>
      <c r="C51" s="232"/>
      <c r="D51" s="232"/>
    </row>
    <row r="52" spans="1:4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</row>
    <row r="53" spans="1:4" s="43" customFormat="1" ht="27">
      <c r="A53" s="229" t="s">
        <v>85</v>
      </c>
      <c r="B53" s="293" t="s">
        <v>392</v>
      </c>
      <c r="C53" s="224"/>
      <c r="D53" s="224"/>
    </row>
    <row r="54" spans="1:4" s="43" customFormat="1" ht="27">
      <c r="A54" s="230" t="s">
        <v>86</v>
      </c>
      <c r="B54" s="262" t="s">
        <v>393</v>
      </c>
      <c r="C54" s="225"/>
      <c r="D54" s="225"/>
    </row>
    <row r="55" spans="1:4" s="43" customFormat="1" ht="18.75">
      <c r="A55" s="230" t="s">
        <v>252</v>
      </c>
      <c r="B55" s="262" t="s">
        <v>250</v>
      </c>
      <c r="C55" s="225"/>
      <c r="D55" s="225"/>
    </row>
    <row r="56" spans="1:4" s="43" customFormat="1" ht="19.5" thickBot="1">
      <c r="A56" s="231" t="s">
        <v>253</v>
      </c>
      <c r="B56" s="371" t="s">
        <v>251</v>
      </c>
      <c r="C56" s="232"/>
      <c r="D56" s="232"/>
    </row>
    <row r="57" spans="1:4" s="43" customFormat="1" ht="18" customHeight="1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</row>
    <row r="58" spans="1:4" s="43" customFormat="1" ht="27">
      <c r="A58" s="229" t="s">
        <v>160</v>
      </c>
      <c r="B58" s="293" t="s">
        <v>394</v>
      </c>
      <c r="C58" s="225"/>
      <c r="D58" s="225"/>
    </row>
    <row r="59" spans="1:4" s="43" customFormat="1" ht="18.75">
      <c r="A59" s="230" t="s">
        <v>161</v>
      </c>
      <c r="B59" s="262" t="s">
        <v>395</v>
      </c>
      <c r="C59" s="225"/>
      <c r="D59" s="225"/>
    </row>
    <row r="60" spans="1:4" s="43" customFormat="1" ht="18.75">
      <c r="A60" s="230" t="s">
        <v>191</v>
      </c>
      <c r="B60" s="262" t="s">
        <v>256</v>
      </c>
      <c r="C60" s="225"/>
      <c r="D60" s="225"/>
    </row>
    <row r="61" spans="1:4" s="43" customFormat="1" ht="19.5" thickBot="1">
      <c r="A61" s="231" t="s">
        <v>255</v>
      </c>
      <c r="B61" s="371" t="s">
        <v>257</v>
      </c>
      <c r="C61" s="225"/>
      <c r="D61" s="225"/>
    </row>
    <row r="62" spans="1:4" s="43" customFormat="1" ht="19.5" thickBot="1">
      <c r="A62" s="228" t="s">
        <v>20</v>
      </c>
      <c r="B62" s="372" t="s">
        <v>258</v>
      </c>
      <c r="C62" s="223">
        <f>+C7+C14+C21+C28+C35+C46+C52+C57</f>
        <v>0</v>
      </c>
      <c r="D62" s="223">
        <f>+D7+D14+D21+D28+D35+D46+D52+D57</f>
        <v>0</v>
      </c>
    </row>
    <row r="63" spans="1:4" s="43" customFormat="1" ht="18" customHeight="1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</row>
    <row r="64" spans="1:4" s="43" customFormat="1" ht="18" customHeight="1">
      <c r="A64" s="229" t="s">
        <v>287</v>
      </c>
      <c r="B64" s="293" t="s">
        <v>259</v>
      </c>
      <c r="C64" s="225"/>
      <c r="D64" s="225"/>
    </row>
    <row r="65" spans="1:4" s="43" customFormat="1" ht="27">
      <c r="A65" s="230" t="s">
        <v>296</v>
      </c>
      <c r="B65" s="262" t="s">
        <v>260</v>
      </c>
      <c r="C65" s="225"/>
      <c r="D65" s="225"/>
    </row>
    <row r="66" spans="1:4" s="43" customFormat="1" ht="19.5" thickBot="1">
      <c r="A66" s="231" t="s">
        <v>297</v>
      </c>
      <c r="B66" s="373" t="s">
        <v>261</v>
      </c>
      <c r="C66" s="225"/>
      <c r="D66" s="225"/>
    </row>
    <row r="67" spans="1:4" s="43" customFormat="1" ht="18" customHeight="1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</row>
    <row r="68" spans="1:4" s="43" customFormat="1" ht="18.75">
      <c r="A68" s="229" t="s">
        <v>130</v>
      </c>
      <c r="B68" s="293" t="s">
        <v>264</v>
      </c>
      <c r="C68" s="225"/>
      <c r="D68" s="225"/>
    </row>
    <row r="69" spans="1:4" s="43" customFormat="1" ht="18.75">
      <c r="A69" s="230" t="s">
        <v>131</v>
      </c>
      <c r="B69" s="262" t="s">
        <v>265</v>
      </c>
      <c r="C69" s="225"/>
      <c r="D69" s="225"/>
    </row>
    <row r="70" spans="1:4" s="43" customFormat="1" ht="18.75">
      <c r="A70" s="230" t="s">
        <v>288</v>
      </c>
      <c r="B70" s="262" t="s">
        <v>266</v>
      </c>
      <c r="C70" s="225"/>
      <c r="D70" s="225"/>
    </row>
    <row r="71" spans="1:4" s="43" customFormat="1" ht="19.5" thickBot="1">
      <c r="A71" s="231" t="s">
        <v>289</v>
      </c>
      <c r="B71" s="371" t="s">
        <v>267</v>
      </c>
      <c r="C71" s="225"/>
      <c r="D71" s="225"/>
    </row>
    <row r="72" spans="1:4" s="43" customFormat="1" ht="18" customHeight="1" thickBot="1">
      <c r="A72" s="234" t="s">
        <v>268</v>
      </c>
      <c r="B72" s="370" t="s">
        <v>269</v>
      </c>
      <c r="C72" s="223">
        <f>SUM(C73:C74)</f>
        <v>149567</v>
      </c>
      <c r="D72" s="223">
        <f>SUM(D73:D74)</f>
        <v>149467</v>
      </c>
    </row>
    <row r="73" spans="1:4" s="43" customFormat="1" ht="18" customHeight="1">
      <c r="A73" s="229" t="s">
        <v>290</v>
      </c>
      <c r="B73" s="293" t="s">
        <v>270</v>
      </c>
      <c r="C73" s="225">
        <v>149567</v>
      </c>
      <c r="D73" s="225">
        <v>149467</v>
      </c>
    </row>
    <row r="74" spans="1:4" s="43" customFormat="1" ht="18" customHeight="1" thickBot="1">
      <c r="A74" s="231" t="s">
        <v>291</v>
      </c>
      <c r="B74" s="293" t="s">
        <v>644</v>
      </c>
      <c r="C74" s="225">
        <v>0</v>
      </c>
      <c r="D74" s="225">
        <v>0</v>
      </c>
    </row>
    <row r="75" spans="1:4" s="43" customFormat="1" ht="18" customHeight="1" thickBot="1">
      <c r="A75" s="234" t="s">
        <v>271</v>
      </c>
      <c r="B75" s="370" t="s">
        <v>272</v>
      </c>
      <c r="C75" s="223">
        <f>SUM(C76:C78)</f>
        <v>63297673</v>
      </c>
      <c r="D75" s="223">
        <f>SUM(D76:D78)</f>
        <v>63297673</v>
      </c>
    </row>
    <row r="76" spans="1:2" s="43" customFormat="1" ht="18" customHeight="1">
      <c r="A76" s="229" t="s">
        <v>292</v>
      </c>
      <c r="B76" s="293" t="s">
        <v>446</v>
      </c>
    </row>
    <row r="77" spans="1:4" s="43" customFormat="1" ht="18" customHeight="1">
      <c r="A77" s="230" t="s">
        <v>293</v>
      </c>
      <c r="B77" s="262" t="s">
        <v>273</v>
      </c>
      <c r="C77" s="225"/>
      <c r="D77" s="225"/>
    </row>
    <row r="78" spans="1:4" s="43" customFormat="1" ht="18" customHeight="1" thickBot="1">
      <c r="A78" s="231" t="s">
        <v>294</v>
      </c>
      <c r="B78" s="371" t="s">
        <v>636</v>
      </c>
      <c r="C78" s="225">
        <v>63297673</v>
      </c>
      <c r="D78" s="225">
        <v>63297673</v>
      </c>
    </row>
    <row r="79" spans="1:4" s="43" customFormat="1" ht="18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</row>
    <row r="80" spans="1:4" s="43" customFormat="1" ht="18" customHeight="1">
      <c r="A80" s="235" t="s">
        <v>276</v>
      </c>
      <c r="B80" s="293" t="s">
        <v>277</v>
      </c>
      <c r="C80" s="225"/>
      <c r="D80" s="225"/>
    </row>
    <row r="81" spans="1:4" s="43" customFormat="1" ht="30">
      <c r="A81" s="236" t="s">
        <v>278</v>
      </c>
      <c r="B81" s="262" t="s">
        <v>279</v>
      </c>
      <c r="C81" s="225"/>
      <c r="D81" s="225"/>
    </row>
    <row r="82" spans="1:4" s="43" customFormat="1" ht="20.25" customHeight="1">
      <c r="A82" s="236" t="s">
        <v>280</v>
      </c>
      <c r="B82" s="262" t="s">
        <v>281</v>
      </c>
      <c r="C82" s="225"/>
      <c r="D82" s="225"/>
    </row>
    <row r="83" spans="1:4" s="43" customFormat="1" ht="18" customHeight="1" thickBot="1">
      <c r="A83" s="237" t="s">
        <v>282</v>
      </c>
      <c r="B83" s="371" t="s">
        <v>283</v>
      </c>
      <c r="C83" s="225"/>
      <c r="D83" s="225"/>
    </row>
    <row r="84" spans="1:4" s="43" customFormat="1" ht="19.5" thickBot="1">
      <c r="A84" s="234" t="s">
        <v>284</v>
      </c>
      <c r="B84" s="370" t="s">
        <v>635</v>
      </c>
      <c r="C84" s="238"/>
      <c r="D84" s="238"/>
    </row>
    <row r="85" spans="1:4" s="43" customFormat="1" ht="19.5" thickBot="1">
      <c r="A85" s="234" t="s">
        <v>285</v>
      </c>
      <c r="B85" s="374" t="s">
        <v>286</v>
      </c>
      <c r="C85" s="223">
        <f>+C63+C67+C72+C75+C79+C84</f>
        <v>63447240</v>
      </c>
      <c r="D85" s="223">
        <f>+D63+D67+D72+D75+D79+D84</f>
        <v>63447140</v>
      </c>
    </row>
    <row r="86" spans="1:4" s="43" customFormat="1" ht="18" customHeight="1" thickBot="1">
      <c r="A86" s="239" t="s">
        <v>298</v>
      </c>
      <c r="B86" s="375" t="s">
        <v>378</v>
      </c>
      <c r="C86" s="223">
        <f>+C62+C85</f>
        <v>63447240</v>
      </c>
      <c r="D86" s="223">
        <f>+D62+D85</f>
        <v>63447140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365" t="s">
        <v>45</v>
      </c>
      <c r="B88" s="377"/>
      <c r="C88" s="366"/>
    </row>
    <row r="89" spans="1:4" s="44" customFormat="1" ht="18" customHeight="1" thickBot="1">
      <c r="A89" s="228" t="s">
        <v>12</v>
      </c>
      <c r="B89" s="378" t="s">
        <v>633</v>
      </c>
      <c r="C89" s="367">
        <f>SUM(C90:C94)</f>
        <v>62447750</v>
      </c>
      <c r="D89" s="367">
        <f>SUM(D90:D94)</f>
        <v>62447650</v>
      </c>
    </row>
    <row r="90" spans="1:4" s="37" customFormat="1" ht="18" customHeight="1">
      <c r="A90" s="229" t="s">
        <v>87</v>
      </c>
      <c r="B90" s="379" t="s">
        <v>40</v>
      </c>
      <c r="C90" s="224">
        <v>45797960</v>
      </c>
      <c r="D90" s="224">
        <v>46109960</v>
      </c>
    </row>
    <row r="91" spans="1:4" s="43" customFormat="1" ht="18" customHeight="1">
      <c r="A91" s="230" t="s">
        <v>88</v>
      </c>
      <c r="B91" s="264" t="s">
        <v>162</v>
      </c>
      <c r="C91" s="224">
        <v>8786933</v>
      </c>
      <c r="D91" s="224">
        <v>8786933</v>
      </c>
    </row>
    <row r="92" spans="1:4" s="37" customFormat="1" ht="18" customHeight="1">
      <c r="A92" s="230" t="s">
        <v>89</v>
      </c>
      <c r="B92" s="264" t="s">
        <v>122</v>
      </c>
      <c r="C92" s="224">
        <v>7862857</v>
      </c>
      <c r="D92" s="224">
        <v>7550757</v>
      </c>
    </row>
    <row r="93" spans="1:4" s="37" customFormat="1" ht="18" customHeight="1">
      <c r="A93" s="230" t="s">
        <v>90</v>
      </c>
      <c r="B93" s="380" t="s">
        <v>163</v>
      </c>
      <c r="C93" s="224"/>
      <c r="D93" s="224"/>
    </row>
    <row r="94" spans="1:4" s="37" customFormat="1" ht="18" customHeight="1">
      <c r="A94" s="230" t="s">
        <v>101</v>
      </c>
      <c r="B94" s="381" t="s">
        <v>164</v>
      </c>
      <c r="C94" s="232">
        <f>SUM(C95:C104)</f>
        <v>0</v>
      </c>
      <c r="D94" s="232">
        <f>SUM(D95:D104)</f>
        <v>0</v>
      </c>
    </row>
    <row r="95" spans="1:4" s="37" customFormat="1" ht="18" customHeight="1">
      <c r="A95" s="230" t="s">
        <v>91</v>
      </c>
      <c r="B95" s="264" t="s">
        <v>301</v>
      </c>
      <c r="C95" s="224"/>
      <c r="D95" s="224"/>
    </row>
    <row r="96" spans="1:4" s="37" customFormat="1" ht="18" customHeight="1">
      <c r="A96" s="230" t="s">
        <v>92</v>
      </c>
      <c r="B96" s="266" t="s">
        <v>302</v>
      </c>
      <c r="C96" s="224"/>
      <c r="D96" s="224"/>
    </row>
    <row r="97" spans="1:4" s="37" customFormat="1" ht="18" customHeight="1">
      <c r="A97" s="230" t="s">
        <v>102</v>
      </c>
      <c r="B97" s="264" t="s">
        <v>303</v>
      </c>
      <c r="C97" s="224"/>
      <c r="D97" s="224"/>
    </row>
    <row r="98" spans="1:4" s="37" customFormat="1" ht="18" customHeight="1">
      <c r="A98" s="230" t="s">
        <v>103</v>
      </c>
      <c r="B98" s="264" t="s">
        <v>640</v>
      </c>
      <c r="C98" s="224"/>
      <c r="D98" s="224"/>
    </row>
    <row r="99" spans="1:4" s="37" customFormat="1" ht="18" customHeight="1">
      <c r="A99" s="230" t="s">
        <v>104</v>
      </c>
      <c r="B99" s="266" t="s">
        <v>305</v>
      </c>
      <c r="C99" s="224"/>
      <c r="D99" s="224"/>
    </row>
    <row r="100" spans="1:4" s="37" customFormat="1" ht="18" customHeight="1">
      <c r="A100" s="230" t="s">
        <v>105</v>
      </c>
      <c r="B100" s="266" t="s">
        <v>306</v>
      </c>
      <c r="C100" s="224"/>
      <c r="D100" s="224"/>
    </row>
    <row r="101" spans="1:4" s="37" customFormat="1" ht="18" customHeight="1">
      <c r="A101" s="230" t="s">
        <v>107</v>
      </c>
      <c r="B101" s="264" t="s">
        <v>641</v>
      </c>
      <c r="C101" s="224"/>
      <c r="D101" s="224"/>
    </row>
    <row r="102" spans="1:4" s="37" customFormat="1" ht="18" customHeight="1">
      <c r="A102" s="251" t="s">
        <v>165</v>
      </c>
      <c r="B102" s="267" t="s">
        <v>308</v>
      </c>
      <c r="C102" s="224"/>
      <c r="D102" s="224"/>
    </row>
    <row r="103" spans="1:4" s="37" customFormat="1" ht="18" customHeight="1">
      <c r="A103" s="230" t="s">
        <v>299</v>
      </c>
      <c r="B103" s="267" t="s">
        <v>309</v>
      </c>
      <c r="C103" s="224"/>
      <c r="D103" s="224"/>
    </row>
    <row r="104" spans="1:4" s="37" customFormat="1" ht="18" customHeight="1" thickBot="1">
      <c r="A104" s="252" t="s">
        <v>300</v>
      </c>
      <c r="B104" s="268" t="s">
        <v>310</v>
      </c>
      <c r="C104" s="224"/>
      <c r="D104" s="224"/>
    </row>
    <row r="105" spans="1:4" s="37" customFormat="1" ht="18" customHeight="1" thickBot="1">
      <c r="A105" s="228" t="s">
        <v>13</v>
      </c>
      <c r="B105" s="382" t="s">
        <v>634</v>
      </c>
      <c r="C105" s="223">
        <f>+C106+C108+C110</f>
        <v>999490</v>
      </c>
      <c r="D105" s="223">
        <f>+D106+D108+D110</f>
        <v>999490</v>
      </c>
    </row>
    <row r="106" spans="1:4" s="37" customFormat="1" ht="18" customHeight="1">
      <c r="A106" s="229" t="s">
        <v>93</v>
      </c>
      <c r="B106" s="264" t="s">
        <v>190</v>
      </c>
      <c r="C106" s="224">
        <v>999490</v>
      </c>
      <c r="D106" s="224">
        <v>999490</v>
      </c>
    </row>
    <row r="107" spans="1:4" s="37" customFormat="1" ht="18" customHeight="1">
      <c r="A107" s="229" t="s">
        <v>94</v>
      </c>
      <c r="B107" s="267" t="s">
        <v>314</v>
      </c>
      <c r="C107" s="224"/>
      <c r="D107" s="224"/>
    </row>
    <row r="108" spans="1:4" s="37" customFormat="1" ht="18" customHeight="1">
      <c r="A108" s="229" t="s">
        <v>95</v>
      </c>
      <c r="B108" s="267" t="s">
        <v>166</v>
      </c>
      <c r="C108" s="224"/>
      <c r="D108" s="224"/>
    </row>
    <row r="109" spans="1:4" s="37" customFormat="1" ht="18" customHeight="1">
      <c r="A109" s="229" t="s">
        <v>96</v>
      </c>
      <c r="B109" s="267" t="s">
        <v>315</v>
      </c>
      <c r="C109" s="224"/>
      <c r="D109" s="224"/>
    </row>
    <row r="110" spans="1:4" s="37" customFormat="1" ht="18" customHeight="1">
      <c r="A110" s="229" t="s">
        <v>97</v>
      </c>
      <c r="B110" s="383" t="s">
        <v>192</v>
      </c>
      <c r="C110" s="253">
        <f>SUM(C111:C118)</f>
        <v>0</v>
      </c>
      <c r="D110" s="253">
        <f>SUM(D111:D118)</f>
        <v>0</v>
      </c>
    </row>
    <row r="111" spans="1:4" s="37" customFormat="1" ht="25.5">
      <c r="A111" s="229" t="s">
        <v>106</v>
      </c>
      <c r="B111" s="384" t="s">
        <v>386</v>
      </c>
      <c r="C111" s="224"/>
      <c r="D111" s="224"/>
    </row>
    <row r="112" spans="1:4" s="37" customFormat="1" ht="25.5">
      <c r="A112" s="229" t="s">
        <v>108</v>
      </c>
      <c r="B112" s="271" t="s">
        <v>320</v>
      </c>
      <c r="C112" s="224"/>
      <c r="D112" s="224"/>
    </row>
    <row r="113" spans="1:4" s="37" customFormat="1" ht="25.5">
      <c r="A113" s="229" t="s">
        <v>167</v>
      </c>
      <c r="B113" s="264" t="s">
        <v>304</v>
      </c>
      <c r="C113" s="224"/>
      <c r="D113" s="224"/>
    </row>
    <row r="114" spans="1:4" s="37" customFormat="1" ht="18.75">
      <c r="A114" s="229" t="s">
        <v>168</v>
      </c>
      <c r="B114" s="264" t="s">
        <v>319</v>
      </c>
      <c r="C114" s="224"/>
      <c r="D114" s="224"/>
    </row>
    <row r="115" spans="1:4" s="37" customFormat="1" ht="18.75">
      <c r="A115" s="229" t="s">
        <v>169</v>
      </c>
      <c r="B115" s="264" t="s">
        <v>318</v>
      </c>
      <c r="C115" s="224"/>
      <c r="D115" s="224"/>
    </row>
    <row r="116" spans="1:4" s="37" customFormat="1" ht="25.5">
      <c r="A116" s="229" t="s">
        <v>311</v>
      </c>
      <c r="B116" s="264" t="s">
        <v>307</v>
      </c>
      <c r="C116" s="224"/>
      <c r="D116" s="224"/>
    </row>
    <row r="117" spans="1:4" s="37" customFormat="1" ht="18.75">
      <c r="A117" s="229" t="s">
        <v>312</v>
      </c>
      <c r="B117" s="264" t="s">
        <v>317</v>
      </c>
      <c r="C117" s="224"/>
      <c r="D117" s="224"/>
    </row>
    <row r="118" spans="1:4" s="37" customFormat="1" ht="26.25" thickBot="1">
      <c r="A118" s="251" t="s">
        <v>313</v>
      </c>
      <c r="B118" s="264" t="s">
        <v>316</v>
      </c>
      <c r="C118" s="224"/>
      <c r="D118" s="224"/>
    </row>
    <row r="119" spans="1:4" s="37" customFormat="1" ht="18" customHeight="1" thickBot="1">
      <c r="A119" s="228" t="s">
        <v>14</v>
      </c>
      <c r="B119" s="372" t="s">
        <v>321</v>
      </c>
      <c r="C119" s="223">
        <f>+C120+C121</f>
        <v>0</v>
      </c>
      <c r="D119" s="223">
        <f>+D120+D121</f>
        <v>0</v>
      </c>
    </row>
    <row r="120" spans="1:4" s="37" customFormat="1" ht="18" customHeight="1">
      <c r="A120" s="229" t="s">
        <v>76</v>
      </c>
      <c r="B120" s="271" t="s">
        <v>46</v>
      </c>
      <c r="C120" s="224"/>
      <c r="D120" s="224"/>
    </row>
    <row r="121" spans="1:4" s="37" customFormat="1" ht="18" customHeight="1" thickBot="1">
      <c r="A121" s="231" t="s">
        <v>77</v>
      </c>
      <c r="B121" s="267" t="s">
        <v>47</v>
      </c>
      <c r="C121" s="224"/>
      <c r="D121" s="224"/>
    </row>
    <row r="122" spans="1:4" s="37" customFormat="1" ht="18" customHeight="1" thickBot="1">
      <c r="A122" s="228" t="s">
        <v>15</v>
      </c>
      <c r="B122" s="372" t="s">
        <v>322</v>
      </c>
      <c r="C122" s="223">
        <f>+C89+C105+C119</f>
        <v>63447240</v>
      </c>
      <c r="D122" s="223">
        <f>+D89+D105+D119</f>
        <v>63447140</v>
      </c>
    </row>
    <row r="123" spans="1:4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</row>
    <row r="124" spans="1:4" s="37" customFormat="1" ht="18" customHeight="1">
      <c r="A124" s="229" t="s">
        <v>80</v>
      </c>
      <c r="B124" s="271" t="s">
        <v>323</v>
      </c>
      <c r="C124" s="224"/>
      <c r="D124" s="224"/>
    </row>
    <row r="125" spans="1:4" s="37" customFormat="1" ht="18" customHeight="1">
      <c r="A125" s="229" t="s">
        <v>81</v>
      </c>
      <c r="B125" s="271" t="s">
        <v>643</v>
      </c>
      <c r="C125" s="224"/>
      <c r="D125" s="224"/>
    </row>
    <row r="126" spans="1:4" s="37" customFormat="1" ht="18" customHeight="1" thickBot="1">
      <c r="A126" s="251" t="s">
        <v>82</v>
      </c>
      <c r="B126" s="385" t="s">
        <v>324</v>
      </c>
      <c r="C126" s="224"/>
      <c r="D126" s="224"/>
    </row>
    <row r="127" spans="1:4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</row>
    <row r="128" spans="1:4" s="37" customFormat="1" ht="18" customHeight="1">
      <c r="A128" s="229" t="s">
        <v>83</v>
      </c>
      <c r="B128" s="271" t="s">
        <v>325</v>
      </c>
      <c r="C128" s="224"/>
      <c r="D128" s="224"/>
    </row>
    <row r="129" spans="1:4" s="37" customFormat="1" ht="18" customHeight="1">
      <c r="A129" s="229" t="s">
        <v>84</v>
      </c>
      <c r="B129" s="271" t="s">
        <v>326</v>
      </c>
      <c r="C129" s="224"/>
      <c r="D129" s="224"/>
    </row>
    <row r="130" spans="1:4" s="37" customFormat="1" ht="18" customHeight="1">
      <c r="A130" s="229" t="s">
        <v>242</v>
      </c>
      <c r="B130" s="271" t="s">
        <v>327</v>
      </c>
      <c r="C130" s="224"/>
      <c r="D130" s="224"/>
    </row>
    <row r="131" spans="1:4" s="37" customFormat="1" ht="18" customHeight="1" thickBot="1">
      <c r="A131" s="251" t="s">
        <v>243</v>
      </c>
      <c r="B131" s="385" t="s">
        <v>328</v>
      </c>
      <c r="C131" s="224"/>
      <c r="D131" s="224"/>
    </row>
    <row r="132" spans="1:4" s="37" customFormat="1" ht="18" customHeight="1" thickBot="1">
      <c r="A132" s="228" t="s">
        <v>18</v>
      </c>
      <c r="B132" s="372" t="s">
        <v>329</v>
      </c>
      <c r="C132" s="223">
        <f>SUM(C133:C136)</f>
        <v>0</v>
      </c>
      <c r="D132" s="223">
        <f>SUM(D133:D136)</f>
        <v>0</v>
      </c>
    </row>
    <row r="133" spans="1:4" s="37" customFormat="1" ht="18" customHeight="1">
      <c r="A133" s="229" t="s">
        <v>85</v>
      </c>
      <c r="B133" s="271" t="s">
        <v>330</v>
      </c>
      <c r="C133" s="224"/>
      <c r="D133" s="224"/>
    </row>
    <row r="134" spans="1:4" s="37" customFormat="1" ht="18" customHeight="1">
      <c r="A134" s="229" t="s">
        <v>86</v>
      </c>
      <c r="B134" s="271" t="s">
        <v>339</v>
      </c>
      <c r="C134" s="224"/>
      <c r="D134" s="224"/>
    </row>
    <row r="135" spans="1:4" s="37" customFormat="1" ht="18" customHeight="1">
      <c r="A135" s="229" t="s">
        <v>252</v>
      </c>
      <c r="B135" s="271" t="s">
        <v>331</v>
      </c>
      <c r="C135" s="224"/>
      <c r="D135" s="224"/>
    </row>
    <row r="136" spans="1:4" s="37" customFormat="1" ht="18" customHeight="1" thickBot="1">
      <c r="A136" s="251" t="s">
        <v>253</v>
      </c>
      <c r="B136" s="385" t="s">
        <v>402</v>
      </c>
      <c r="C136" s="224"/>
      <c r="D136" s="224"/>
    </row>
    <row r="137" spans="1:4" s="37" customFormat="1" ht="18" customHeight="1" thickBot="1">
      <c r="A137" s="228" t="s">
        <v>19</v>
      </c>
      <c r="B137" s="372" t="s">
        <v>332</v>
      </c>
      <c r="C137" s="254">
        <f>SUM(C138:C141)</f>
        <v>0</v>
      </c>
      <c r="D137" s="254">
        <f>SUM(D138:D141)</f>
        <v>0</v>
      </c>
    </row>
    <row r="138" spans="1:4" s="37" customFormat="1" ht="18" customHeight="1">
      <c r="A138" s="229" t="s">
        <v>160</v>
      </c>
      <c r="B138" s="271" t="s">
        <v>333</v>
      </c>
      <c r="C138" s="224"/>
      <c r="D138" s="224"/>
    </row>
    <row r="139" spans="1:4" s="37" customFormat="1" ht="18" customHeight="1">
      <c r="A139" s="229" t="s">
        <v>161</v>
      </c>
      <c r="B139" s="271" t="s">
        <v>334</v>
      </c>
      <c r="C139" s="224"/>
      <c r="D139" s="224"/>
    </row>
    <row r="140" spans="1:4" s="37" customFormat="1" ht="18" customHeight="1">
      <c r="A140" s="229" t="s">
        <v>191</v>
      </c>
      <c r="B140" s="271" t="s">
        <v>335</v>
      </c>
      <c r="C140" s="224"/>
      <c r="D140" s="224"/>
    </row>
    <row r="141" spans="1:4" s="37" customFormat="1" ht="18" customHeight="1" thickBot="1">
      <c r="A141" s="229" t="s">
        <v>255</v>
      </c>
      <c r="B141" s="271" t="s">
        <v>336</v>
      </c>
      <c r="C141" s="224"/>
      <c r="D141" s="224"/>
    </row>
    <row r="142" spans="1:4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  <c r="D142" s="255">
        <f>+D123+D127+D132+D137</f>
        <v>0</v>
      </c>
    </row>
    <row r="143" spans="1:4" s="37" customFormat="1" ht="18" customHeight="1" thickBot="1">
      <c r="A143" s="256" t="s">
        <v>21</v>
      </c>
      <c r="B143" s="386" t="s">
        <v>338</v>
      </c>
      <c r="C143" s="255">
        <f>+C122+C142</f>
        <v>63447240</v>
      </c>
      <c r="D143" s="255">
        <f>+D122+D142</f>
        <v>63447140</v>
      </c>
    </row>
    <row r="144" spans="1:4" s="37" customFormat="1" ht="18" customHeight="1" thickBot="1">
      <c r="A144" s="257"/>
      <c r="B144" s="389"/>
      <c r="C144" s="243"/>
      <c r="D144" s="243"/>
    </row>
    <row r="145" spans="1:6" s="37" customFormat="1" ht="18" customHeight="1" thickBot="1">
      <c r="A145" s="259" t="s">
        <v>420</v>
      </c>
      <c r="B145" s="390"/>
      <c r="C145" s="261">
        <v>10</v>
      </c>
      <c r="D145" s="261">
        <v>10</v>
      </c>
      <c r="E145" s="46"/>
      <c r="F145" s="46"/>
    </row>
    <row r="146" spans="1:4" s="43" customFormat="1" ht="18" customHeight="1" thickBot="1">
      <c r="A146" s="259" t="s">
        <v>182</v>
      </c>
      <c r="B146" s="390"/>
      <c r="C146" s="261"/>
      <c r="D146" s="261"/>
    </row>
    <row r="147" spans="3:4" s="37" customFormat="1" ht="18" customHeight="1">
      <c r="C147" s="47"/>
      <c r="D147" s="47"/>
    </row>
    <row r="148" ht="15.75">
      <c r="D148" s="31"/>
    </row>
    <row r="149" ht="15.75">
      <c r="D149" s="31"/>
    </row>
    <row r="150" ht="15.75">
      <c r="D150" s="31"/>
    </row>
    <row r="151" ht="15.75">
      <c r="D151" s="31"/>
    </row>
    <row r="152" ht="15.75">
      <c r="D152" s="31"/>
    </row>
    <row r="153" ht="15.75">
      <c r="D153" s="31"/>
    </row>
    <row r="154" ht="15.75">
      <c r="D154" s="31"/>
    </row>
    <row r="155" ht="15.75">
      <c r="D155" s="31"/>
    </row>
    <row r="156" ht="15.75">
      <c r="D156" s="31"/>
    </row>
    <row r="157" ht="15.75">
      <c r="D157" s="31"/>
    </row>
    <row r="158" ht="15.75">
      <c r="D158" s="31"/>
    </row>
    <row r="159" ht="15.75">
      <c r="D159" s="31"/>
    </row>
    <row r="160" ht="15.75">
      <c r="D160" s="31"/>
    </row>
    <row r="161" ht="15.75">
      <c r="D161" s="31"/>
    </row>
    <row r="162" ht="15.75">
      <c r="D162" s="31"/>
    </row>
    <row r="163" ht="15.75">
      <c r="D163" s="31"/>
    </row>
    <row r="164" ht="15.75">
      <c r="D164" s="31"/>
    </row>
    <row r="165" ht="15.75">
      <c r="D165" s="31"/>
    </row>
    <row r="166" ht="15.75">
      <c r="D166" s="31"/>
    </row>
    <row r="167" ht="15.75">
      <c r="D167" s="31"/>
    </row>
    <row r="168" ht="15.75">
      <c r="D168" s="31"/>
    </row>
    <row r="169" ht="15.75">
      <c r="D169" s="31"/>
    </row>
    <row r="170" ht="15.75">
      <c r="D170" s="31"/>
    </row>
    <row r="171" ht="15.75">
      <c r="D171" s="31"/>
    </row>
    <row r="172" ht="15.75">
      <c r="D172" s="31"/>
    </row>
    <row r="173" ht="15.75">
      <c r="D173" s="31"/>
    </row>
    <row r="174" ht="15.75">
      <c r="D174" s="31"/>
    </row>
    <row r="175" ht="15.75">
      <c r="D175" s="31"/>
    </row>
    <row r="176" ht="15.75">
      <c r="D176" s="31"/>
    </row>
    <row r="177" ht="15.75">
      <c r="D177" s="31"/>
    </row>
    <row r="178" ht="15.75">
      <c r="D178" s="31"/>
    </row>
    <row r="179" ht="15.75">
      <c r="D179" s="31"/>
    </row>
    <row r="180" ht="15.75">
      <c r="D180" s="31"/>
    </row>
    <row r="181" ht="15.75">
      <c r="D181" s="31"/>
    </row>
    <row r="182" ht="15.75">
      <c r="D182" s="31"/>
    </row>
    <row r="183" ht="15.75">
      <c r="D183" s="31"/>
    </row>
    <row r="184" ht="15.75">
      <c r="D184" s="31"/>
    </row>
    <row r="185" ht="15.75">
      <c r="D185" s="31"/>
    </row>
    <row r="186" ht="15.75">
      <c r="D186" s="31"/>
    </row>
    <row r="187" ht="15.75">
      <c r="D187" s="31"/>
    </row>
    <row r="188" ht="15.75">
      <c r="D188" s="31"/>
    </row>
    <row r="189" ht="15.75">
      <c r="D189" s="31"/>
    </row>
    <row r="190" ht="15.75">
      <c r="D190" s="31"/>
    </row>
    <row r="191" ht="15.75">
      <c r="D191" s="31"/>
    </row>
    <row r="192" ht="15.75">
      <c r="D192" s="31"/>
    </row>
    <row r="193" ht="15.75">
      <c r="D193" s="31"/>
    </row>
    <row r="194" ht="15.75">
      <c r="D194" s="31"/>
    </row>
    <row r="195" ht="15.75">
      <c r="D195" s="31"/>
    </row>
    <row r="196" ht="15.75">
      <c r="D196" s="31"/>
    </row>
    <row r="197" ht="15.75">
      <c r="D197" s="31"/>
    </row>
  </sheetData>
  <sheetProtection/>
  <mergeCells count="4">
    <mergeCell ref="B1:C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9.2.1. melléklet az 1/2018. (III.6.) önkormányzati rendelethez</oddHeader>
  </headerFooter>
  <rowBreaks count="1" manualBreakCount="1">
    <brk id="87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E5" sqref="E5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5" s="37" customFormat="1" ht="42.75" customHeight="1">
      <c r="A1" s="500" t="s">
        <v>628</v>
      </c>
      <c r="B1" s="501"/>
      <c r="C1" s="501"/>
      <c r="D1" s="501"/>
      <c r="E1" s="501"/>
    </row>
    <row r="2" spans="1:3" s="37" customFormat="1" ht="18" customHeight="1">
      <c r="A2" s="364"/>
      <c r="B2" s="498" t="s">
        <v>624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3" s="37" customFormat="1" ht="18" customHeight="1" thickBot="1">
      <c r="A5" s="39" t="s">
        <v>56</v>
      </c>
      <c r="B5" s="387" t="s">
        <v>11</v>
      </c>
      <c r="C5" s="40" t="s">
        <v>397</v>
      </c>
    </row>
    <row r="6" spans="1:3" s="43" customFormat="1" ht="18" customHeight="1" thickBot="1">
      <c r="A6" s="41">
        <v>1</v>
      </c>
      <c r="B6" s="388">
        <v>2</v>
      </c>
      <c r="C6" s="42">
        <v>3</v>
      </c>
    </row>
    <row r="7" spans="1:3" s="43" customFormat="1" ht="18" customHeight="1" thickBot="1">
      <c r="A7" s="222" t="s">
        <v>12</v>
      </c>
      <c r="B7" s="368" t="s">
        <v>217</v>
      </c>
      <c r="C7" s="223">
        <f>SUM(C8:C11)</f>
        <v>0</v>
      </c>
    </row>
    <row r="8" spans="1:3" s="43" customFormat="1" ht="27">
      <c r="A8" s="229" t="s">
        <v>87</v>
      </c>
      <c r="B8" s="293" t="s">
        <v>403</v>
      </c>
      <c r="C8" s="224"/>
    </row>
    <row r="9" spans="1:3" s="43" customFormat="1" ht="27">
      <c r="A9" s="230" t="s">
        <v>88</v>
      </c>
      <c r="B9" s="262" t="s">
        <v>404</v>
      </c>
      <c r="C9" s="224"/>
    </row>
    <row r="10" spans="1:3" s="43" customFormat="1" ht="27">
      <c r="A10" s="230" t="s">
        <v>89</v>
      </c>
      <c r="B10" s="262" t="s">
        <v>405</v>
      </c>
      <c r="C10" s="224"/>
    </row>
    <row r="11" spans="1:3" s="43" customFormat="1" ht="18.75">
      <c r="A11" s="230" t="s">
        <v>399</v>
      </c>
      <c r="B11" s="262" t="s">
        <v>406</v>
      </c>
      <c r="C11" s="224"/>
    </row>
    <row r="12" spans="1:3" s="43" customFormat="1" ht="25.5">
      <c r="A12" s="230" t="s">
        <v>101</v>
      </c>
      <c r="B12" s="369" t="s">
        <v>408</v>
      </c>
      <c r="C12" s="226"/>
    </row>
    <row r="13" spans="1:3" s="43" customFormat="1" ht="19.5" thickBot="1">
      <c r="A13" s="231" t="s">
        <v>400</v>
      </c>
      <c r="B13" s="262" t="s">
        <v>407</v>
      </c>
      <c r="C13" s="227"/>
    </row>
    <row r="14" spans="1:3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</row>
    <row r="15" spans="1:3" s="43" customFormat="1" ht="18" customHeight="1">
      <c r="A15" s="229" t="s">
        <v>93</v>
      </c>
      <c r="B15" s="293" t="s">
        <v>218</v>
      </c>
      <c r="C15" s="224"/>
    </row>
    <row r="16" spans="1:3" s="43" customFormat="1" ht="18.75">
      <c r="A16" s="230" t="s">
        <v>94</v>
      </c>
      <c r="B16" s="262" t="s">
        <v>219</v>
      </c>
      <c r="C16" s="224"/>
    </row>
    <row r="17" spans="1:3" s="43" customFormat="1" ht="27">
      <c r="A17" s="230" t="s">
        <v>95</v>
      </c>
      <c r="B17" s="262" t="s">
        <v>382</v>
      </c>
      <c r="C17" s="224"/>
    </row>
    <row r="18" spans="1:3" s="43" customFormat="1" ht="27">
      <c r="A18" s="230" t="s">
        <v>96</v>
      </c>
      <c r="B18" s="262" t="s">
        <v>383</v>
      </c>
      <c r="C18" s="224"/>
    </row>
    <row r="19" spans="1:3" s="43" customFormat="1" ht="25.5">
      <c r="A19" s="230" t="s">
        <v>97</v>
      </c>
      <c r="B19" s="221" t="s">
        <v>409</v>
      </c>
      <c r="C19" s="224"/>
    </row>
    <row r="20" spans="1:3" s="43" customFormat="1" ht="19.5" thickBot="1">
      <c r="A20" s="231" t="s">
        <v>106</v>
      </c>
      <c r="B20" s="371" t="s">
        <v>220</v>
      </c>
      <c r="C20" s="224"/>
    </row>
    <row r="21" spans="1:3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</row>
    <row r="22" spans="1:3" s="43" customFormat="1" ht="18.75">
      <c r="A22" s="229" t="s">
        <v>76</v>
      </c>
      <c r="B22" s="293" t="s">
        <v>401</v>
      </c>
      <c r="C22" s="224"/>
    </row>
    <row r="23" spans="1:3" s="43" customFormat="1" ht="27">
      <c r="A23" s="230" t="s">
        <v>77</v>
      </c>
      <c r="B23" s="262" t="s">
        <v>221</v>
      </c>
      <c r="C23" s="224"/>
    </row>
    <row r="24" spans="1:3" s="43" customFormat="1" ht="27">
      <c r="A24" s="230" t="s">
        <v>78</v>
      </c>
      <c r="B24" s="262" t="s">
        <v>384</v>
      </c>
      <c r="C24" s="224"/>
    </row>
    <row r="25" spans="1:3" s="43" customFormat="1" ht="27">
      <c r="A25" s="230" t="s">
        <v>79</v>
      </c>
      <c r="B25" s="262" t="s">
        <v>385</v>
      </c>
      <c r="C25" s="224"/>
    </row>
    <row r="26" spans="1:3" s="43" customFormat="1" ht="18.75">
      <c r="A26" s="230" t="s">
        <v>150</v>
      </c>
      <c r="B26" s="262" t="s">
        <v>222</v>
      </c>
      <c r="C26" s="224"/>
    </row>
    <row r="27" spans="1:3" s="43" customFormat="1" ht="18" customHeight="1" thickBot="1">
      <c r="A27" s="231" t="s">
        <v>151</v>
      </c>
      <c r="B27" s="371" t="s">
        <v>223</v>
      </c>
      <c r="C27" s="224"/>
    </row>
    <row r="28" spans="1:3" s="43" customFormat="1" ht="18" customHeight="1" thickBot="1">
      <c r="A28" s="228" t="s">
        <v>152</v>
      </c>
      <c r="B28" s="372" t="s">
        <v>224</v>
      </c>
      <c r="C28" s="223">
        <f>+C29+C32+C33+C34</f>
        <v>0</v>
      </c>
    </row>
    <row r="29" spans="1:3" s="43" customFormat="1" ht="18" customHeight="1">
      <c r="A29" s="229" t="s">
        <v>225</v>
      </c>
      <c r="B29" s="293" t="s">
        <v>231</v>
      </c>
      <c r="C29" s="233">
        <f>+C30+C31</f>
        <v>0</v>
      </c>
    </row>
    <row r="30" spans="1:3" s="43" customFormat="1" ht="18" customHeight="1">
      <c r="A30" s="230" t="s">
        <v>226</v>
      </c>
      <c r="B30" s="262" t="s">
        <v>411</v>
      </c>
      <c r="C30" s="224"/>
    </row>
    <row r="31" spans="1:3" s="43" customFormat="1" ht="18" customHeight="1">
      <c r="A31" s="230" t="s">
        <v>227</v>
      </c>
      <c r="B31" s="262" t="s">
        <v>412</v>
      </c>
      <c r="C31" s="224"/>
    </row>
    <row r="32" spans="1:3" s="43" customFormat="1" ht="18" customHeight="1">
      <c r="A32" s="230" t="s">
        <v>228</v>
      </c>
      <c r="B32" s="262" t="s">
        <v>413</v>
      </c>
      <c r="C32" s="224"/>
    </row>
    <row r="33" spans="1:3" s="43" customFormat="1" ht="18.75">
      <c r="A33" s="230" t="s">
        <v>229</v>
      </c>
      <c r="B33" s="262" t="s">
        <v>232</v>
      </c>
      <c r="C33" s="224"/>
    </row>
    <row r="34" spans="1:3" s="43" customFormat="1" ht="18" customHeight="1" thickBot="1">
      <c r="A34" s="231" t="s">
        <v>230</v>
      </c>
      <c r="B34" s="371" t="s">
        <v>233</v>
      </c>
      <c r="C34" s="224"/>
    </row>
    <row r="35" spans="1:3" s="43" customFormat="1" ht="18" customHeight="1" thickBot="1">
      <c r="A35" s="228" t="s">
        <v>16</v>
      </c>
      <c r="B35" s="372" t="s">
        <v>234</v>
      </c>
      <c r="C35" s="223">
        <f>SUM(C36:C45)</f>
        <v>0</v>
      </c>
    </row>
    <row r="36" spans="1:3" s="43" customFormat="1" ht="18" customHeight="1">
      <c r="A36" s="229" t="s">
        <v>80</v>
      </c>
      <c r="B36" s="293" t="s">
        <v>237</v>
      </c>
      <c r="C36" s="224"/>
    </row>
    <row r="37" spans="1:3" s="43" customFormat="1" ht="18" customHeight="1">
      <c r="A37" s="230" t="s">
        <v>81</v>
      </c>
      <c r="B37" s="262" t="s">
        <v>414</v>
      </c>
      <c r="C37" s="224"/>
    </row>
    <row r="38" spans="1:3" s="43" customFormat="1" ht="18" customHeight="1">
      <c r="A38" s="230" t="s">
        <v>82</v>
      </c>
      <c r="B38" s="262" t="s">
        <v>415</v>
      </c>
      <c r="C38" s="224"/>
    </row>
    <row r="39" spans="1:3" s="43" customFormat="1" ht="18" customHeight="1">
      <c r="A39" s="230" t="s">
        <v>154</v>
      </c>
      <c r="B39" s="262" t="s">
        <v>416</v>
      </c>
      <c r="C39" s="224"/>
    </row>
    <row r="40" spans="1:3" s="43" customFormat="1" ht="18" customHeight="1">
      <c r="A40" s="230" t="s">
        <v>155</v>
      </c>
      <c r="B40" s="262" t="s">
        <v>417</v>
      </c>
      <c r="C40" s="224"/>
    </row>
    <row r="41" spans="1:3" s="43" customFormat="1" ht="18" customHeight="1">
      <c r="A41" s="230" t="s">
        <v>156</v>
      </c>
      <c r="B41" s="262" t="s">
        <v>418</v>
      </c>
      <c r="C41" s="224"/>
    </row>
    <row r="42" spans="1:3" s="43" customFormat="1" ht="18" customHeight="1">
      <c r="A42" s="230" t="s">
        <v>157</v>
      </c>
      <c r="B42" s="262" t="s">
        <v>238</v>
      </c>
      <c r="C42" s="224"/>
    </row>
    <row r="43" spans="1:3" s="43" customFormat="1" ht="18" customHeight="1">
      <c r="A43" s="230" t="s">
        <v>158</v>
      </c>
      <c r="B43" s="262" t="s">
        <v>239</v>
      </c>
      <c r="C43" s="224"/>
    </row>
    <row r="44" spans="1:3" s="43" customFormat="1" ht="18" customHeight="1">
      <c r="A44" s="230" t="s">
        <v>235</v>
      </c>
      <c r="B44" s="262" t="s">
        <v>240</v>
      </c>
      <c r="C44" s="224"/>
    </row>
    <row r="45" spans="1:3" s="43" customFormat="1" ht="18" customHeight="1" thickBot="1">
      <c r="A45" s="231" t="s">
        <v>236</v>
      </c>
      <c r="B45" s="371" t="s">
        <v>419</v>
      </c>
      <c r="C45" s="224"/>
    </row>
    <row r="46" spans="1:3" s="43" customFormat="1" ht="18" customHeight="1" thickBot="1">
      <c r="A46" s="228" t="s">
        <v>17</v>
      </c>
      <c r="B46" s="372" t="s">
        <v>241</v>
      </c>
      <c r="C46" s="223">
        <f>SUM(C47:C51)</f>
        <v>0</v>
      </c>
    </row>
    <row r="47" spans="1:3" s="43" customFormat="1" ht="18" customHeight="1">
      <c r="A47" s="229" t="s">
        <v>83</v>
      </c>
      <c r="B47" s="293" t="s">
        <v>245</v>
      </c>
      <c r="C47" s="224"/>
    </row>
    <row r="48" spans="1:3" s="43" customFormat="1" ht="18" customHeight="1">
      <c r="A48" s="230" t="s">
        <v>84</v>
      </c>
      <c r="B48" s="262" t="s">
        <v>246</v>
      </c>
      <c r="C48" s="224"/>
    </row>
    <row r="49" spans="1:3" s="43" customFormat="1" ht="18" customHeight="1">
      <c r="A49" s="230" t="s">
        <v>242</v>
      </c>
      <c r="B49" s="262" t="s">
        <v>247</v>
      </c>
      <c r="C49" s="224"/>
    </row>
    <row r="50" spans="1:3" s="43" customFormat="1" ht="18" customHeight="1">
      <c r="A50" s="230" t="s">
        <v>243</v>
      </c>
      <c r="B50" s="262" t="s">
        <v>248</v>
      </c>
      <c r="C50" s="224"/>
    </row>
    <row r="51" spans="1:3" s="43" customFormat="1" ht="18" customHeight="1" thickBot="1">
      <c r="A51" s="231" t="s">
        <v>244</v>
      </c>
      <c r="B51" s="371" t="s">
        <v>249</v>
      </c>
      <c r="C51" s="224"/>
    </row>
    <row r="52" spans="1:3" s="43" customFormat="1" ht="26.25" thickBot="1">
      <c r="A52" s="228" t="s">
        <v>159</v>
      </c>
      <c r="B52" s="372" t="s">
        <v>410</v>
      </c>
      <c r="C52" s="223">
        <f>SUM(C53:C55)</f>
        <v>0</v>
      </c>
    </row>
    <row r="53" spans="1:3" s="43" customFormat="1" ht="27">
      <c r="A53" s="229" t="s">
        <v>85</v>
      </c>
      <c r="B53" s="293" t="s">
        <v>392</v>
      </c>
      <c r="C53" s="224"/>
    </row>
    <row r="54" spans="1:3" s="43" customFormat="1" ht="27">
      <c r="A54" s="230" t="s">
        <v>86</v>
      </c>
      <c r="B54" s="262" t="s">
        <v>393</v>
      </c>
      <c r="C54" s="224"/>
    </row>
    <row r="55" spans="1:3" s="43" customFormat="1" ht="18.75">
      <c r="A55" s="230" t="s">
        <v>252</v>
      </c>
      <c r="B55" s="262" t="s">
        <v>250</v>
      </c>
      <c r="C55" s="224"/>
    </row>
    <row r="56" spans="1:3" s="43" customFormat="1" ht="19.5" thickBot="1">
      <c r="A56" s="231" t="s">
        <v>253</v>
      </c>
      <c r="B56" s="371" t="s">
        <v>251</v>
      </c>
      <c r="C56" s="224"/>
    </row>
    <row r="57" spans="1:3" s="43" customFormat="1" ht="18" customHeight="1" thickBot="1">
      <c r="A57" s="228" t="s">
        <v>19</v>
      </c>
      <c r="B57" s="370" t="s">
        <v>254</v>
      </c>
      <c r="C57" s="223">
        <f>SUM(C58:C60)</f>
        <v>0</v>
      </c>
    </row>
    <row r="58" spans="1:3" s="43" customFormat="1" ht="27">
      <c r="A58" s="229" t="s">
        <v>160</v>
      </c>
      <c r="B58" s="293" t="s">
        <v>394</v>
      </c>
      <c r="C58" s="224"/>
    </row>
    <row r="59" spans="1:3" s="43" customFormat="1" ht="18.75">
      <c r="A59" s="230" t="s">
        <v>161</v>
      </c>
      <c r="B59" s="262" t="s">
        <v>395</v>
      </c>
      <c r="C59" s="224"/>
    </row>
    <row r="60" spans="1:3" s="43" customFormat="1" ht="18.75">
      <c r="A60" s="230" t="s">
        <v>191</v>
      </c>
      <c r="B60" s="262" t="s">
        <v>256</v>
      </c>
      <c r="C60" s="224"/>
    </row>
    <row r="61" spans="1:3" s="43" customFormat="1" ht="19.5" thickBot="1">
      <c r="A61" s="231" t="s">
        <v>255</v>
      </c>
      <c r="B61" s="371" t="s">
        <v>257</v>
      </c>
      <c r="C61" s="224"/>
    </row>
    <row r="62" spans="1:3" s="43" customFormat="1" ht="19.5" thickBot="1">
      <c r="A62" s="228" t="s">
        <v>20</v>
      </c>
      <c r="B62" s="372" t="s">
        <v>258</v>
      </c>
      <c r="C62" s="223">
        <f>+C7+C14+C21+C28+C35+C46+C52+C57</f>
        <v>0</v>
      </c>
    </row>
    <row r="63" spans="1:3" s="43" customFormat="1" ht="18" customHeight="1" thickBot="1">
      <c r="A63" s="234" t="s">
        <v>373</v>
      </c>
      <c r="B63" s="370" t="s">
        <v>639</v>
      </c>
      <c r="C63" s="223">
        <f>SUM(C64:C66)</f>
        <v>0</v>
      </c>
    </row>
    <row r="64" spans="1:3" s="43" customFormat="1" ht="18" customHeight="1">
      <c r="A64" s="229" t="s">
        <v>287</v>
      </c>
      <c r="B64" s="293" t="s">
        <v>259</v>
      </c>
      <c r="C64" s="224"/>
    </row>
    <row r="65" spans="1:3" s="43" customFormat="1" ht="27">
      <c r="A65" s="230" t="s">
        <v>296</v>
      </c>
      <c r="B65" s="262" t="s">
        <v>260</v>
      </c>
      <c r="C65" s="224"/>
    </row>
    <row r="66" spans="1:3" s="43" customFormat="1" ht="19.5" thickBot="1">
      <c r="A66" s="231" t="s">
        <v>297</v>
      </c>
      <c r="B66" s="373" t="s">
        <v>261</v>
      </c>
      <c r="C66" s="224"/>
    </row>
    <row r="67" spans="1:3" s="43" customFormat="1" ht="18" customHeight="1" thickBot="1">
      <c r="A67" s="234" t="s">
        <v>262</v>
      </c>
      <c r="B67" s="370" t="s">
        <v>263</v>
      </c>
      <c r="C67" s="223">
        <f>SUM(C68:C71)</f>
        <v>0</v>
      </c>
    </row>
    <row r="68" spans="1:3" s="43" customFormat="1" ht="18.75">
      <c r="A68" s="229" t="s">
        <v>130</v>
      </c>
      <c r="B68" s="293" t="s">
        <v>264</v>
      </c>
      <c r="C68" s="224"/>
    </row>
    <row r="69" spans="1:3" s="43" customFormat="1" ht="18.75">
      <c r="A69" s="230" t="s">
        <v>131</v>
      </c>
      <c r="B69" s="262" t="s">
        <v>265</v>
      </c>
      <c r="C69" s="224"/>
    </row>
    <row r="70" spans="1:3" s="43" customFormat="1" ht="18.75">
      <c r="A70" s="230" t="s">
        <v>288</v>
      </c>
      <c r="B70" s="262" t="s">
        <v>266</v>
      </c>
      <c r="C70" s="224"/>
    </row>
    <row r="71" spans="1:3" s="43" customFormat="1" ht="19.5" thickBot="1">
      <c r="A71" s="231" t="s">
        <v>289</v>
      </c>
      <c r="B71" s="371" t="s">
        <v>267</v>
      </c>
      <c r="C71" s="224"/>
    </row>
    <row r="72" spans="1:3" s="43" customFormat="1" ht="18" customHeight="1" thickBot="1">
      <c r="A72" s="234" t="s">
        <v>268</v>
      </c>
      <c r="B72" s="370" t="s">
        <v>269</v>
      </c>
      <c r="C72" s="223">
        <f>SUM(C73:C74)</f>
        <v>0</v>
      </c>
    </row>
    <row r="73" spans="1:3" s="43" customFormat="1" ht="18" customHeight="1">
      <c r="A73" s="229" t="s">
        <v>290</v>
      </c>
      <c r="B73" s="293" t="s">
        <v>270</v>
      </c>
      <c r="C73" s="224"/>
    </row>
    <row r="74" spans="1:3" s="43" customFormat="1" ht="18" customHeight="1" thickBot="1">
      <c r="A74" s="231" t="s">
        <v>291</v>
      </c>
      <c r="B74" s="293" t="s">
        <v>644</v>
      </c>
      <c r="C74" s="224"/>
    </row>
    <row r="75" spans="1:3" s="43" customFormat="1" ht="18" customHeight="1" thickBot="1">
      <c r="A75" s="234" t="s">
        <v>271</v>
      </c>
      <c r="B75" s="370" t="s">
        <v>272</v>
      </c>
      <c r="C75" s="223">
        <f>SUM(C76:C78)</f>
        <v>0</v>
      </c>
    </row>
    <row r="76" spans="1:3" s="43" customFormat="1" ht="18" customHeight="1">
      <c r="A76" s="229" t="s">
        <v>292</v>
      </c>
      <c r="B76" s="293" t="s">
        <v>446</v>
      </c>
      <c r="C76" s="224"/>
    </row>
    <row r="77" spans="1:3" s="43" customFormat="1" ht="18" customHeight="1">
      <c r="A77" s="230" t="s">
        <v>293</v>
      </c>
      <c r="B77" s="262" t="s">
        <v>273</v>
      </c>
      <c r="C77" s="224"/>
    </row>
    <row r="78" spans="1:3" s="43" customFormat="1" ht="18" customHeight="1" thickBot="1">
      <c r="A78" s="231" t="s">
        <v>294</v>
      </c>
      <c r="B78" s="371" t="s">
        <v>636</v>
      </c>
      <c r="C78" s="224"/>
    </row>
    <row r="79" spans="1:3" s="43" customFormat="1" ht="18" customHeight="1" thickBot="1">
      <c r="A79" s="234" t="s">
        <v>275</v>
      </c>
      <c r="B79" s="370" t="s">
        <v>295</v>
      </c>
      <c r="C79" s="223">
        <f>SUM(C80:C83)</f>
        <v>0</v>
      </c>
    </row>
    <row r="80" spans="1:3" s="43" customFormat="1" ht="18" customHeight="1">
      <c r="A80" s="235" t="s">
        <v>276</v>
      </c>
      <c r="B80" s="293" t="s">
        <v>277</v>
      </c>
      <c r="C80" s="224"/>
    </row>
    <row r="81" spans="1:3" s="43" customFormat="1" ht="30">
      <c r="A81" s="236" t="s">
        <v>278</v>
      </c>
      <c r="B81" s="262" t="s">
        <v>279</v>
      </c>
      <c r="C81" s="224"/>
    </row>
    <row r="82" spans="1:3" s="43" customFormat="1" ht="20.25" customHeight="1">
      <c r="A82" s="236" t="s">
        <v>280</v>
      </c>
      <c r="B82" s="262" t="s">
        <v>281</v>
      </c>
      <c r="C82" s="224"/>
    </row>
    <row r="83" spans="1:3" s="43" customFormat="1" ht="18" customHeight="1" thickBot="1">
      <c r="A83" s="237" t="s">
        <v>282</v>
      </c>
      <c r="B83" s="371" t="s">
        <v>283</v>
      </c>
      <c r="C83" s="224"/>
    </row>
    <row r="84" spans="1:3" s="43" customFormat="1" ht="18" customHeight="1" thickBot="1">
      <c r="A84" s="234" t="s">
        <v>284</v>
      </c>
      <c r="B84" s="370" t="s">
        <v>635</v>
      </c>
      <c r="C84" s="224"/>
    </row>
    <row r="85" spans="1:3" s="43" customFormat="1" ht="19.5" thickBot="1">
      <c r="A85" s="234" t="s">
        <v>285</v>
      </c>
      <c r="B85" s="374" t="s">
        <v>286</v>
      </c>
      <c r="C85" s="223">
        <f>+C63+C67+C72+C75+C79+C84</f>
        <v>0</v>
      </c>
    </row>
    <row r="86" spans="1:3" s="43" customFormat="1" ht="18" customHeight="1" thickBot="1">
      <c r="A86" s="239" t="s">
        <v>298</v>
      </c>
      <c r="B86" s="375" t="s">
        <v>378</v>
      </c>
      <c r="C86" s="223">
        <f>+C62+C85</f>
        <v>0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365" t="s">
        <v>45</v>
      </c>
      <c r="B88" s="377"/>
      <c r="C88" s="366"/>
    </row>
    <row r="89" spans="1:3" s="44" customFormat="1" ht="18" customHeight="1" thickBot="1">
      <c r="A89" s="228" t="s">
        <v>12</v>
      </c>
      <c r="B89" s="378" t="s">
        <v>633</v>
      </c>
      <c r="C89" s="367">
        <f>SUM(C90:C94)</f>
        <v>0</v>
      </c>
    </row>
    <row r="90" spans="1:3" s="37" customFormat="1" ht="18" customHeight="1">
      <c r="A90" s="229" t="s">
        <v>87</v>
      </c>
      <c r="B90" s="379" t="s">
        <v>40</v>
      </c>
      <c r="C90" s="224"/>
    </row>
    <row r="91" spans="1:3" s="43" customFormat="1" ht="18" customHeight="1">
      <c r="A91" s="230" t="s">
        <v>88</v>
      </c>
      <c r="B91" s="264" t="s">
        <v>162</v>
      </c>
      <c r="C91" s="224"/>
    </row>
    <row r="92" spans="1:3" s="37" customFormat="1" ht="18" customHeight="1">
      <c r="A92" s="230" t="s">
        <v>89</v>
      </c>
      <c r="B92" s="264" t="s">
        <v>122</v>
      </c>
      <c r="C92" s="224"/>
    </row>
    <row r="93" spans="1:3" s="37" customFormat="1" ht="18" customHeight="1">
      <c r="A93" s="230" t="s">
        <v>90</v>
      </c>
      <c r="B93" s="380" t="s">
        <v>163</v>
      </c>
      <c r="C93" s="224"/>
    </row>
    <row r="94" spans="1:3" s="37" customFormat="1" ht="18" customHeight="1">
      <c r="A94" s="230" t="s">
        <v>101</v>
      </c>
      <c r="B94" s="381" t="s">
        <v>164</v>
      </c>
      <c r="C94" s="232">
        <f>SUM(C95:C104)</f>
        <v>0</v>
      </c>
    </row>
    <row r="95" spans="1:3" s="37" customFormat="1" ht="18" customHeight="1">
      <c r="A95" s="230" t="s">
        <v>91</v>
      </c>
      <c r="B95" s="264" t="s">
        <v>301</v>
      </c>
      <c r="C95" s="224"/>
    </row>
    <row r="96" spans="1:3" s="37" customFormat="1" ht="18" customHeight="1">
      <c r="A96" s="230" t="s">
        <v>92</v>
      </c>
      <c r="B96" s="266" t="s">
        <v>302</v>
      </c>
      <c r="C96" s="224"/>
    </row>
    <row r="97" spans="1:3" s="37" customFormat="1" ht="18" customHeight="1">
      <c r="A97" s="230" t="s">
        <v>102</v>
      </c>
      <c r="B97" s="264" t="s">
        <v>303</v>
      </c>
      <c r="C97" s="224"/>
    </row>
    <row r="98" spans="1:3" s="37" customFormat="1" ht="18" customHeight="1">
      <c r="A98" s="230" t="s">
        <v>103</v>
      </c>
      <c r="B98" s="264" t="s">
        <v>640</v>
      </c>
      <c r="C98" s="224"/>
    </row>
    <row r="99" spans="1:3" s="37" customFormat="1" ht="18" customHeight="1">
      <c r="A99" s="230" t="s">
        <v>104</v>
      </c>
      <c r="B99" s="266" t="s">
        <v>305</v>
      </c>
      <c r="C99" s="224"/>
    </row>
    <row r="100" spans="1:3" s="37" customFormat="1" ht="18" customHeight="1">
      <c r="A100" s="230" t="s">
        <v>105</v>
      </c>
      <c r="B100" s="266" t="s">
        <v>306</v>
      </c>
      <c r="C100" s="224"/>
    </row>
    <row r="101" spans="1:3" s="37" customFormat="1" ht="18" customHeight="1">
      <c r="A101" s="230" t="s">
        <v>107</v>
      </c>
      <c r="B101" s="264" t="s">
        <v>641</v>
      </c>
      <c r="C101" s="224"/>
    </row>
    <row r="102" spans="1:3" s="37" customFormat="1" ht="18" customHeight="1">
      <c r="A102" s="251" t="s">
        <v>165</v>
      </c>
      <c r="B102" s="267" t="s">
        <v>308</v>
      </c>
      <c r="C102" s="224"/>
    </row>
    <row r="103" spans="1:3" s="37" customFormat="1" ht="18" customHeight="1">
      <c r="A103" s="230" t="s">
        <v>299</v>
      </c>
      <c r="B103" s="267" t="s">
        <v>309</v>
      </c>
      <c r="C103" s="224"/>
    </row>
    <row r="104" spans="1:3" s="37" customFormat="1" ht="18" customHeight="1" thickBot="1">
      <c r="A104" s="252" t="s">
        <v>300</v>
      </c>
      <c r="B104" s="268" t="s">
        <v>310</v>
      </c>
      <c r="C104" s="224"/>
    </row>
    <row r="105" spans="1:3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</row>
    <row r="106" spans="1:3" s="37" customFormat="1" ht="18" customHeight="1">
      <c r="A106" s="229" t="s">
        <v>93</v>
      </c>
      <c r="B106" s="264" t="s">
        <v>190</v>
      </c>
      <c r="C106" s="224"/>
    </row>
    <row r="107" spans="1:3" s="37" customFormat="1" ht="18" customHeight="1">
      <c r="A107" s="229" t="s">
        <v>94</v>
      </c>
      <c r="B107" s="267" t="s">
        <v>314</v>
      </c>
      <c r="C107" s="224"/>
    </row>
    <row r="108" spans="1:3" s="37" customFormat="1" ht="18" customHeight="1">
      <c r="A108" s="229" t="s">
        <v>95</v>
      </c>
      <c r="B108" s="267" t="s">
        <v>166</v>
      </c>
      <c r="C108" s="224"/>
    </row>
    <row r="109" spans="1:3" s="37" customFormat="1" ht="18" customHeight="1">
      <c r="A109" s="229" t="s">
        <v>96</v>
      </c>
      <c r="B109" s="267" t="s">
        <v>315</v>
      </c>
      <c r="C109" s="224"/>
    </row>
    <row r="110" spans="1:3" s="37" customFormat="1" ht="18" customHeight="1">
      <c r="A110" s="229" t="s">
        <v>97</v>
      </c>
      <c r="B110" s="383" t="s">
        <v>192</v>
      </c>
      <c r="C110" s="253">
        <f>SUM(C111:C118)</f>
        <v>0</v>
      </c>
    </row>
    <row r="111" spans="1:3" s="37" customFormat="1" ht="25.5">
      <c r="A111" s="229" t="s">
        <v>106</v>
      </c>
      <c r="B111" s="384" t="s">
        <v>386</v>
      </c>
      <c r="C111" s="224"/>
    </row>
    <row r="112" spans="1:3" s="37" customFormat="1" ht="25.5">
      <c r="A112" s="229" t="s">
        <v>108</v>
      </c>
      <c r="B112" s="271" t="s">
        <v>320</v>
      </c>
      <c r="C112" s="224"/>
    </row>
    <row r="113" spans="1:3" s="37" customFormat="1" ht="25.5">
      <c r="A113" s="229" t="s">
        <v>167</v>
      </c>
      <c r="B113" s="264" t="s">
        <v>304</v>
      </c>
      <c r="C113" s="224"/>
    </row>
    <row r="114" spans="1:3" s="37" customFormat="1" ht="18.75">
      <c r="A114" s="229" t="s">
        <v>168</v>
      </c>
      <c r="B114" s="264" t="s">
        <v>319</v>
      </c>
      <c r="C114" s="224"/>
    </row>
    <row r="115" spans="1:3" s="37" customFormat="1" ht="18.75">
      <c r="A115" s="229" t="s">
        <v>169</v>
      </c>
      <c r="B115" s="264" t="s">
        <v>318</v>
      </c>
      <c r="C115" s="224"/>
    </row>
    <row r="116" spans="1:3" s="37" customFormat="1" ht="25.5">
      <c r="A116" s="229" t="s">
        <v>311</v>
      </c>
      <c r="B116" s="264" t="s">
        <v>307</v>
      </c>
      <c r="C116" s="224"/>
    </row>
    <row r="117" spans="1:3" s="37" customFormat="1" ht="18.75">
      <c r="A117" s="229" t="s">
        <v>312</v>
      </c>
      <c r="B117" s="264" t="s">
        <v>317</v>
      </c>
      <c r="C117" s="224"/>
    </row>
    <row r="118" spans="1:3" s="37" customFormat="1" ht="26.25" thickBot="1">
      <c r="A118" s="251" t="s">
        <v>313</v>
      </c>
      <c r="B118" s="264" t="s">
        <v>316</v>
      </c>
      <c r="C118" s="224"/>
    </row>
    <row r="119" spans="1:3" s="37" customFormat="1" ht="18" customHeight="1" thickBot="1">
      <c r="A119" s="228" t="s">
        <v>14</v>
      </c>
      <c r="B119" s="372" t="s">
        <v>321</v>
      </c>
      <c r="C119" s="223">
        <f>+C120+C121</f>
        <v>0</v>
      </c>
    </row>
    <row r="120" spans="1:3" s="37" customFormat="1" ht="18" customHeight="1">
      <c r="A120" s="229" t="s">
        <v>76</v>
      </c>
      <c r="B120" s="271" t="s">
        <v>46</v>
      </c>
      <c r="C120" s="224"/>
    </row>
    <row r="121" spans="1:3" s="37" customFormat="1" ht="18" customHeight="1" thickBot="1">
      <c r="A121" s="231" t="s">
        <v>77</v>
      </c>
      <c r="B121" s="267" t="s">
        <v>47</v>
      </c>
      <c r="C121" s="224"/>
    </row>
    <row r="122" spans="1:3" s="37" customFormat="1" ht="18" customHeight="1" thickBot="1">
      <c r="A122" s="228" t="s">
        <v>15</v>
      </c>
      <c r="B122" s="372" t="s">
        <v>322</v>
      </c>
      <c r="C122" s="223">
        <f>+C89+C105+C119</f>
        <v>0</v>
      </c>
    </row>
    <row r="123" spans="1:3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</row>
    <row r="124" spans="1:3" s="37" customFormat="1" ht="18" customHeight="1">
      <c r="A124" s="229" t="s">
        <v>80</v>
      </c>
      <c r="B124" s="271" t="s">
        <v>323</v>
      </c>
      <c r="C124" s="224"/>
    </row>
    <row r="125" spans="1:3" s="37" customFormat="1" ht="18" customHeight="1">
      <c r="A125" s="229" t="s">
        <v>81</v>
      </c>
      <c r="B125" s="271" t="s">
        <v>643</v>
      </c>
      <c r="C125" s="224"/>
    </row>
    <row r="126" spans="1:3" s="37" customFormat="1" ht="18" customHeight="1" thickBot="1">
      <c r="A126" s="251" t="s">
        <v>82</v>
      </c>
      <c r="B126" s="385" t="s">
        <v>324</v>
      </c>
      <c r="C126" s="224"/>
    </row>
    <row r="127" spans="1:3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</row>
    <row r="128" spans="1:3" s="37" customFormat="1" ht="18" customHeight="1">
      <c r="A128" s="229" t="s">
        <v>83</v>
      </c>
      <c r="B128" s="271" t="s">
        <v>325</v>
      </c>
      <c r="C128" s="224"/>
    </row>
    <row r="129" spans="1:3" s="37" customFormat="1" ht="18" customHeight="1">
      <c r="A129" s="229" t="s">
        <v>84</v>
      </c>
      <c r="B129" s="271" t="s">
        <v>326</v>
      </c>
      <c r="C129" s="224"/>
    </row>
    <row r="130" spans="1:3" s="37" customFormat="1" ht="18" customHeight="1">
      <c r="A130" s="229" t="s">
        <v>242</v>
      </c>
      <c r="B130" s="271" t="s">
        <v>327</v>
      </c>
      <c r="C130" s="224"/>
    </row>
    <row r="131" spans="1:3" s="37" customFormat="1" ht="18" customHeight="1" thickBot="1">
      <c r="A131" s="251" t="s">
        <v>243</v>
      </c>
      <c r="B131" s="385" t="s">
        <v>328</v>
      </c>
      <c r="C131" s="224"/>
    </row>
    <row r="132" spans="1:3" s="37" customFormat="1" ht="18" customHeight="1" thickBot="1">
      <c r="A132" s="228" t="s">
        <v>18</v>
      </c>
      <c r="B132" s="372" t="s">
        <v>329</v>
      </c>
      <c r="C132" s="223">
        <f>SUM(C133:C136)</f>
        <v>0</v>
      </c>
    </row>
    <row r="133" spans="1:3" s="37" customFormat="1" ht="18" customHeight="1">
      <c r="A133" s="229" t="s">
        <v>85</v>
      </c>
      <c r="B133" s="271" t="s">
        <v>330</v>
      </c>
      <c r="C133" s="224"/>
    </row>
    <row r="134" spans="1:3" s="37" customFormat="1" ht="18" customHeight="1">
      <c r="A134" s="229" t="s">
        <v>86</v>
      </c>
      <c r="B134" s="271" t="s">
        <v>339</v>
      </c>
      <c r="C134" s="224"/>
    </row>
    <row r="135" spans="1:3" s="37" customFormat="1" ht="18" customHeight="1">
      <c r="A135" s="229" t="s">
        <v>252</v>
      </c>
      <c r="B135" s="271" t="s">
        <v>331</v>
      </c>
      <c r="C135" s="224"/>
    </row>
    <row r="136" spans="1:3" s="37" customFormat="1" ht="18" customHeight="1" thickBot="1">
      <c r="A136" s="251" t="s">
        <v>253</v>
      </c>
      <c r="B136" s="385" t="s">
        <v>402</v>
      </c>
      <c r="C136" s="224"/>
    </row>
    <row r="137" spans="1:3" s="37" customFormat="1" ht="18" customHeight="1" thickBot="1">
      <c r="A137" s="228" t="s">
        <v>19</v>
      </c>
      <c r="B137" s="372" t="s">
        <v>332</v>
      </c>
      <c r="C137" s="254">
        <f>SUM(C138:C141)</f>
        <v>0</v>
      </c>
    </row>
    <row r="138" spans="1:3" s="37" customFormat="1" ht="18" customHeight="1">
      <c r="A138" s="229" t="s">
        <v>160</v>
      </c>
      <c r="B138" s="271" t="s">
        <v>333</v>
      </c>
      <c r="C138" s="224"/>
    </row>
    <row r="139" spans="1:3" s="37" customFormat="1" ht="18" customHeight="1">
      <c r="A139" s="229" t="s">
        <v>161</v>
      </c>
      <c r="B139" s="271" t="s">
        <v>334</v>
      </c>
      <c r="C139" s="224"/>
    </row>
    <row r="140" spans="1:3" s="37" customFormat="1" ht="18" customHeight="1">
      <c r="A140" s="229" t="s">
        <v>191</v>
      </c>
      <c r="B140" s="271" t="s">
        <v>335</v>
      </c>
      <c r="C140" s="224"/>
    </row>
    <row r="141" spans="1:3" s="37" customFormat="1" ht="18" customHeight="1" thickBot="1">
      <c r="A141" s="229" t="s">
        <v>255</v>
      </c>
      <c r="B141" s="271" t="s">
        <v>336</v>
      </c>
      <c r="C141" s="224"/>
    </row>
    <row r="142" spans="1:3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</row>
    <row r="143" spans="1:3" s="37" customFormat="1" ht="18" customHeight="1" thickBot="1">
      <c r="A143" s="256" t="s">
        <v>21</v>
      </c>
      <c r="B143" s="386" t="s">
        <v>338</v>
      </c>
      <c r="C143" s="255">
        <f>+C122+C142</f>
        <v>0</v>
      </c>
    </row>
    <row r="144" spans="1:3" s="37" customFormat="1" ht="18" customHeight="1" thickBot="1">
      <c r="A144" s="257"/>
      <c r="B144" s="258"/>
      <c r="C144" s="243"/>
    </row>
    <row r="145" spans="1:7" s="37" customFormat="1" ht="18" customHeight="1" thickBot="1">
      <c r="A145" s="259" t="s">
        <v>420</v>
      </c>
      <c r="B145" s="260"/>
      <c r="C145" s="261"/>
      <c r="D145" s="45"/>
      <c r="E145" s="46"/>
      <c r="F145" s="46"/>
      <c r="G145" s="46"/>
    </row>
    <row r="146" spans="1:3" s="43" customFormat="1" ht="18" customHeight="1" thickBot="1">
      <c r="A146" s="259" t="s">
        <v>182</v>
      </c>
      <c r="B146" s="260"/>
      <c r="C146" s="261"/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9.2.2. melléklet az 1/2018. (III.6.)  önkormányzati rendelethez</oddHeader>
  </headerFooter>
  <rowBreaks count="1" manualBreakCount="1">
    <brk id="87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G8" sqref="G8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5" s="37" customFormat="1" ht="36.75" customHeight="1">
      <c r="A1" s="500" t="s">
        <v>629</v>
      </c>
      <c r="B1" s="501"/>
      <c r="C1" s="501"/>
      <c r="D1" s="501"/>
      <c r="E1" s="501"/>
    </row>
    <row r="2" spans="1:3" s="37" customFormat="1" ht="18" customHeight="1">
      <c r="A2" s="364"/>
      <c r="B2" s="498" t="s">
        <v>624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3" s="37" customFormat="1" ht="18" customHeight="1" thickBot="1">
      <c r="A5" s="39" t="s">
        <v>56</v>
      </c>
      <c r="B5" s="387" t="s">
        <v>11</v>
      </c>
      <c r="C5" s="40" t="s">
        <v>397</v>
      </c>
    </row>
    <row r="6" spans="1:3" s="43" customFormat="1" ht="18" customHeight="1" thickBot="1">
      <c r="A6" s="41">
        <v>1</v>
      </c>
      <c r="B6" s="388">
        <v>2</v>
      </c>
      <c r="C6" s="42">
        <v>3</v>
      </c>
    </row>
    <row r="7" spans="1:3" s="43" customFormat="1" ht="18" customHeight="1" thickBot="1">
      <c r="A7" s="222" t="s">
        <v>12</v>
      </c>
      <c r="B7" s="368" t="s">
        <v>217</v>
      </c>
      <c r="C7" s="223">
        <f>SUM(C8:C11)</f>
        <v>0</v>
      </c>
    </row>
    <row r="8" spans="1:3" s="43" customFormat="1" ht="27">
      <c r="A8" s="229" t="s">
        <v>87</v>
      </c>
      <c r="B8" s="293" t="s">
        <v>403</v>
      </c>
      <c r="C8" s="224"/>
    </row>
    <row r="9" spans="1:3" s="43" customFormat="1" ht="27">
      <c r="A9" s="230" t="s">
        <v>88</v>
      </c>
      <c r="B9" s="262" t="s">
        <v>404</v>
      </c>
      <c r="C9" s="224"/>
    </row>
    <row r="10" spans="1:3" s="43" customFormat="1" ht="27">
      <c r="A10" s="230" t="s">
        <v>89</v>
      </c>
      <c r="B10" s="262" t="s">
        <v>405</v>
      </c>
      <c r="C10" s="224"/>
    </row>
    <row r="11" spans="1:3" s="43" customFormat="1" ht="18.75">
      <c r="A11" s="230" t="s">
        <v>399</v>
      </c>
      <c r="B11" s="262" t="s">
        <v>406</v>
      </c>
      <c r="C11" s="224"/>
    </row>
    <row r="12" spans="1:3" s="43" customFormat="1" ht="25.5">
      <c r="A12" s="230" t="s">
        <v>101</v>
      </c>
      <c r="B12" s="369" t="s">
        <v>408</v>
      </c>
      <c r="C12" s="226"/>
    </row>
    <row r="13" spans="1:3" s="43" customFormat="1" ht="19.5" thickBot="1">
      <c r="A13" s="231" t="s">
        <v>400</v>
      </c>
      <c r="B13" s="262" t="s">
        <v>407</v>
      </c>
      <c r="C13" s="227"/>
    </row>
    <row r="14" spans="1:3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</row>
    <row r="15" spans="1:3" s="43" customFormat="1" ht="18" customHeight="1">
      <c r="A15" s="229" t="s">
        <v>93</v>
      </c>
      <c r="B15" s="293" t="s">
        <v>218</v>
      </c>
      <c r="C15" s="224"/>
    </row>
    <row r="16" spans="1:3" s="43" customFormat="1" ht="18.75">
      <c r="A16" s="230" t="s">
        <v>94</v>
      </c>
      <c r="B16" s="262" t="s">
        <v>219</v>
      </c>
      <c r="C16" s="224"/>
    </row>
    <row r="17" spans="1:3" s="43" customFormat="1" ht="27">
      <c r="A17" s="230" t="s">
        <v>95</v>
      </c>
      <c r="B17" s="262" t="s">
        <v>382</v>
      </c>
      <c r="C17" s="224"/>
    </row>
    <row r="18" spans="1:3" s="43" customFormat="1" ht="27">
      <c r="A18" s="230" t="s">
        <v>96</v>
      </c>
      <c r="B18" s="262" t="s">
        <v>383</v>
      </c>
      <c r="C18" s="224"/>
    </row>
    <row r="19" spans="1:3" s="43" customFormat="1" ht="25.5">
      <c r="A19" s="230" t="s">
        <v>97</v>
      </c>
      <c r="B19" s="221" t="s">
        <v>409</v>
      </c>
      <c r="C19" s="224"/>
    </row>
    <row r="20" spans="1:3" s="43" customFormat="1" ht="19.5" thickBot="1">
      <c r="A20" s="231" t="s">
        <v>106</v>
      </c>
      <c r="B20" s="371" t="s">
        <v>220</v>
      </c>
      <c r="C20" s="224"/>
    </row>
    <row r="21" spans="1:3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</row>
    <row r="22" spans="1:3" s="43" customFormat="1" ht="18.75">
      <c r="A22" s="229" t="s">
        <v>76</v>
      </c>
      <c r="B22" s="293" t="s">
        <v>401</v>
      </c>
      <c r="C22" s="224"/>
    </row>
    <row r="23" spans="1:3" s="43" customFormat="1" ht="27">
      <c r="A23" s="230" t="s">
        <v>77</v>
      </c>
      <c r="B23" s="262" t="s">
        <v>221</v>
      </c>
      <c r="C23" s="224"/>
    </row>
    <row r="24" spans="1:3" s="43" customFormat="1" ht="27">
      <c r="A24" s="230" t="s">
        <v>78</v>
      </c>
      <c r="B24" s="262" t="s">
        <v>384</v>
      </c>
      <c r="C24" s="224"/>
    </row>
    <row r="25" spans="1:3" s="43" customFormat="1" ht="27">
      <c r="A25" s="230" t="s">
        <v>79</v>
      </c>
      <c r="B25" s="262" t="s">
        <v>385</v>
      </c>
      <c r="C25" s="224"/>
    </row>
    <row r="26" spans="1:3" s="43" customFormat="1" ht="18.75">
      <c r="A26" s="230" t="s">
        <v>150</v>
      </c>
      <c r="B26" s="262" t="s">
        <v>222</v>
      </c>
      <c r="C26" s="224"/>
    </row>
    <row r="27" spans="1:3" s="43" customFormat="1" ht="18" customHeight="1" thickBot="1">
      <c r="A27" s="231" t="s">
        <v>151</v>
      </c>
      <c r="B27" s="371" t="s">
        <v>223</v>
      </c>
      <c r="C27" s="224"/>
    </row>
    <row r="28" spans="1:3" s="43" customFormat="1" ht="18" customHeight="1" thickBot="1">
      <c r="A28" s="228" t="s">
        <v>152</v>
      </c>
      <c r="B28" s="372" t="s">
        <v>224</v>
      </c>
      <c r="C28" s="223">
        <f>+C29+C32+C33+C34</f>
        <v>0</v>
      </c>
    </row>
    <row r="29" spans="1:3" s="43" customFormat="1" ht="18" customHeight="1">
      <c r="A29" s="229" t="s">
        <v>225</v>
      </c>
      <c r="B29" s="293" t="s">
        <v>231</v>
      </c>
      <c r="C29" s="224">
        <f>SUM(C30:C31)</f>
        <v>0</v>
      </c>
    </row>
    <row r="30" spans="1:3" s="43" customFormat="1" ht="18" customHeight="1">
      <c r="A30" s="230" t="s">
        <v>226</v>
      </c>
      <c r="B30" s="262" t="s">
        <v>411</v>
      </c>
      <c r="C30" s="224"/>
    </row>
    <row r="31" spans="1:3" s="43" customFormat="1" ht="18" customHeight="1">
      <c r="A31" s="230" t="s">
        <v>227</v>
      </c>
      <c r="B31" s="262" t="s">
        <v>412</v>
      </c>
      <c r="C31" s="224"/>
    </row>
    <row r="32" spans="1:3" s="43" customFormat="1" ht="18" customHeight="1">
      <c r="A32" s="230" t="s">
        <v>228</v>
      </c>
      <c r="B32" s="262" t="s">
        <v>413</v>
      </c>
      <c r="C32" s="224"/>
    </row>
    <row r="33" spans="1:3" s="43" customFormat="1" ht="18.75">
      <c r="A33" s="230" t="s">
        <v>229</v>
      </c>
      <c r="B33" s="262" t="s">
        <v>232</v>
      </c>
      <c r="C33" s="224"/>
    </row>
    <row r="34" spans="1:3" s="43" customFormat="1" ht="18" customHeight="1" thickBot="1">
      <c r="A34" s="231" t="s">
        <v>230</v>
      </c>
      <c r="B34" s="371" t="s">
        <v>233</v>
      </c>
      <c r="C34" s="224"/>
    </row>
    <row r="35" spans="1:3" s="43" customFormat="1" ht="18" customHeight="1" thickBot="1">
      <c r="A35" s="228" t="s">
        <v>16</v>
      </c>
      <c r="B35" s="372" t="s">
        <v>234</v>
      </c>
      <c r="C35" s="223">
        <f>SUM(C36:C45)</f>
        <v>0</v>
      </c>
    </row>
    <row r="36" spans="1:3" s="43" customFormat="1" ht="18" customHeight="1">
      <c r="A36" s="229" t="s">
        <v>80</v>
      </c>
      <c r="B36" s="293" t="s">
        <v>237</v>
      </c>
      <c r="C36" s="224"/>
    </row>
    <row r="37" spans="1:3" s="43" customFormat="1" ht="18" customHeight="1">
      <c r="A37" s="230" t="s">
        <v>81</v>
      </c>
      <c r="B37" s="262" t="s">
        <v>414</v>
      </c>
      <c r="C37" s="224"/>
    </row>
    <row r="38" spans="1:3" s="43" customFormat="1" ht="18" customHeight="1">
      <c r="A38" s="230" t="s">
        <v>82</v>
      </c>
      <c r="B38" s="262" t="s">
        <v>415</v>
      </c>
      <c r="C38" s="224"/>
    </row>
    <row r="39" spans="1:3" s="43" customFormat="1" ht="18" customHeight="1">
      <c r="A39" s="230" t="s">
        <v>154</v>
      </c>
      <c r="B39" s="262" t="s">
        <v>416</v>
      </c>
      <c r="C39" s="224"/>
    </row>
    <row r="40" spans="1:3" s="43" customFormat="1" ht="18" customHeight="1">
      <c r="A40" s="230" t="s">
        <v>155</v>
      </c>
      <c r="B40" s="262" t="s">
        <v>417</v>
      </c>
      <c r="C40" s="224"/>
    </row>
    <row r="41" spans="1:3" s="43" customFormat="1" ht="18" customHeight="1">
      <c r="A41" s="230" t="s">
        <v>156</v>
      </c>
      <c r="B41" s="262" t="s">
        <v>418</v>
      </c>
      <c r="C41" s="224"/>
    </row>
    <row r="42" spans="1:3" s="43" customFormat="1" ht="18" customHeight="1">
      <c r="A42" s="230" t="s">
        <v>157</v>
      </c>
      <c r="B42" s="262" t="s">
        <v>238</v>
      </c>
      <c r="C42" s="224"/>
    </row>
    <row r="43" spans="1:3" s="43" customFormat="1" ht="18" customHeight="1">
      <c r="A43" s="230" t="s">
        <v>158</v>
      </c>
      <c r="B43" s="262" t="s">
        <v>239</v>
      </c>
      <c r="C43" s="224"/>
    </row>
    <row r="44" spans="1:3" s="43" customFormat="1" ht="18" customHeight="1">
      <c r="A44" s="230" t="s">
        <v>235</v>
      </c>
      <c r="B44" s="262" t="s">
        <v>240</v>
      </c>
      <c r="C44" s="224"/>
    </row>
    <row r="45" spans="1:3" s="43" customFormat="1" ht="18" customHeight="1" thickBot="1">
      <c r="A45" s="231" t="s">
        <v>236</v>
      </c>
      <c r="B45" s="371" t="s">
        <v>419</v>
      </c>
      <c r="C45" s="224"/>
    </row>
    <row r="46" spans="1:3" s="43" customFormat="1" ht="18" customHeight="1" thickBot="1">
      <c r="A46" s="228" t="s">
        <v>17</v>
      </c>
      <c r="B46" s="372" t="s">
        <v>241</v>
      </c>
      <c r="C46" s="223">
        <f>SUM(C47:C51)</f>
        <v>0</v>
      </c>
    </row>
    <row r="47" spans="1:3" s="43" customFormat="1" ht="18" customHeight="1">
      <c r="A47" s="229" t="s">
        <v>83</v>
      </c>
      <c r="B47" s="293" t="s">
        <v>245</v>
      </c>
      <c r="C47" s="224"/>
    </row>
    <row r="48" spans="1:3" s="43" customFormat="1" ht="18" customHeight="1">
      <c r="A48" s="230" t="s">
        <v>84</v>
      </c>
      <c r="B48" s="262" t="s">
        <v>246</v>
      </c>
      <c r="C48" s="224"/>
    </row>
    <row r="49" spans="1:3" s="43" customFormat="1" ht="18" customHeight="1">
      <c r="A49" s="230" t="s">
        <v>242</v>
      </c>
      <c r="B49" s="262" t="s">
        <v>247</v>
      </c>
      <c r="C49" s="224"/>
    </row>
    <row r="50" spans="1:3" s="43" customFormat="1" ht="18" customHeight="1">
      <c r="A50" s="230" t="s">
        <v>243</v>
      </c>
      <c r="B50" s="262" t="s">
        <v>248</v>
      </c>
      <c r="C50" s="224"/>
    </row>
    <row r="51" spans="1:3" s="43" customFormat="1" ht="18" customHeight="1" thickBot="1">
      <c r="A51" s="231" t="s">
        <v>244</v>
      </c>
      <c r="B51" s="371" t="s">
        <v>249</v>
      </c>
      <c r="C51" s="224"/>
    </row>
    <row r="52" spans="1:3" s="43" customFormat="1" ht="26.25" thickBot="1">
      <c r="A52" s="228" t="s">
        <v>159</v>
      </c>
      <c r="B52" s="372" t="s">
        <v>410</v>
      </c>
      <c r="C52" s="223">
        <f>SUM(C53:C55)</f>
        <v>0</v>
      </c>
    </row>
    <row r="53" spans="1:3" s="43" customFormat="1" ht="27">
      <c r="A53" s="229" t="s">
        <v>85</v>
      </c>
      <c r="B53" s="293" t="s">
        <v>392</v>
      </c>
      <c r="C53" s="224"/>
    </row>
    <row r="54" spans="1:3" s="43" customFormat="1" ht="27">
      <c r="A54" s="230" t="s">
        <v>86</v>
      </c>
      <c r="B54" s="262" t="s">
        <v>393</v>
      </c>
      <c r="C54" s="224"/>
    </row>
    <row r="55" spans="1:3" s="43" customFormat="1" ht="18.75">
      <c r="A55" s="230" t="s">
        <v>252</v>
      </c>
      <c r="B55" s="262" t="s">
        <v>250</v>
      </c>
      <c r="C55" s="224"/>
    </row>
    <row r="56" spans="1:3" s="43" customFormat="1" ht="19.5" thickBot="1">
      <c r="A56" s="231" t="s">
        <v>253</v>
      </c>
      <c r="B56" s="371" t="s">
        <v>251</v>
      </c>
      <c r="C56" s="224"/>
    </row>
    <row r="57" spans="1:3" s="43" customFormat="1" ht="18" customHeight="1" thickBot="1">
      <c r="A57" s="228" t="s">
        <v>19</v>
      </c>
      <c r="B57" s="370" t="s">
        <v>254</v>
      </c>
      <c r="C57" s="223">
        <f>SUM(C58:C60)</f>
        <v>0</v>
      </c>
    </row>
    <row r="58" spans="1:3" s="43" customFormat="1" ht="27">
      <c r="A58" s="229" t="s">
        <v>160</v>
      </c>
      <c r="B58" s="293" t="s">
        <v>394</v>
      </c>
      <c r="C58" s="224"/>
    </row>
    <row r="59" spans="1:3" s="43" customFormat="1" ht="18.75">
      <c r="A59" s="230" t="s">
        <v>161</v>
      </c>
      <c r="B59" s="262" t="s">
        <v>395</v>
      </c>
      <c r="C59" s="224"/>
    </row>
    <row r="60" spans="1:3" s="43" customFormat="1" ht="18.75">
      <c r="A60" s="230" t="s">
        <v>191</v>
      </c>
      <c r="B60" s="262" t="s">
        <v>256</v>
      </c>
      <c r="C60" s="224"/>
    </row>
    <row r="61" spans="1:3" s="43" customFormat="1" ht="19.5" thickBot="1">
      <c r="A61" s="231" t="s">
        <v>255</v>
      </c>
      <c r="B61" s="371" t="s">
        <v>257</v>
      </c>
      <c r="C61" s="224"/>
    </row>
    <row r="62" spans="1:3" s="43" customFormat="1" ht="19.5" thickBot="1">
      <c r="A62" s="228" t="s">
        <v>20</v>
      </c>
      <c r="B62" s="372" t="s">
        <v>258</v>
      </c>
      <c r="C62" s="223">
        <f>+C7+C14+C21+C28+C35+C46+C52+C57</f>
        <v>0</v>
      </c>
    </row>
    <row r="63" spans="1:3" s="43" customFormat="1" ht="18" customHeight="1" thickBot="1">
      <c r="A63" s="234" t="s">
        <v>373</v>
      </c>
      <c r="B63" s="370" t="s">
        <v>639</v>
      </c>
      <c r="C63" s="223">
        <f>SUM(C64:C66)</f>
        <v>0</v>
      </c>
    </row>
    <row r="64" spans="1:3" s="43" customFormat="1" ht="18" customHeight="1">
      <c r="A64" s="229" t="s">
        <v>287</v>
      </c>
      <c r="B64" s="293" t="s">
        <v>259</v>
      </c>
      <c r="C64" s="224"/>
    </row>
    <row r="65" spans="1:3" s="43" customFormat="1" ht="27">
      <c r="A65" s="230" t="s">
        <v>296</v>
      </c>
      <c r="B65" s="262" t="s">
        <v>260</v>
      </c>
      <c r="C65" s="224"/>
    </row>
    <row r="66" spans="1:3" s="43" customFormat="1" ht="19.5" thickBot="1">
      <c r="A66" s="231" t="s">
        <v>297</v>
      </c>
      <c r="B66" s="373" t="s">
        <v>261</v>
      </c>
      <c r="C66" s="224"/>
    </row>
    <row r="67" spans="1:3" s="43" customFormat="1" ht="18" customHeight="1" thickBot="1">
      <c r="A67" s="234" t="s">
        <v>262</v>
      </c>
      <c r="B67" s="370" t="s">
        <v>263</v>
      </c>
      <c r="C67" s="223">
        <f>SUM(C68:C71)</f>
        <v>0</v>
      </c>
    </row>
    <row r="68" spans="1:3" s="43" customFormat="1" ht="18.75">
      <c r="A68" s="229" t="s">
        <v>130</v>
      </c>
      <c r="B68" s="293" t="s">
        <v>264</v>
      </c>
      <c r="C68" s="224"/>
    </row>
    <row r="69" spans="1:3" s="43" customFormat="1" ht="18.75">
      <c r="A69" s="230" t="s">
        <v>131</v>
      </c>
      <c r="B69" s="262" t="s">
        <v>265</v>
      </c>
      <c r="C69" s="224"/>
    </row>
    <row r="70" spans="1:3" s="43" customFormat="1" ht="18.75">
      <c r="A70" s="230" t="s">
        <v>288</v>
      </c>
      <c r="B70" s="262" t="s">
        <v>266</v>
      </c>
      <c r="C70" s="224"/>
    </row>
    <row r="71" spans="1:3" s="43" customFormat="1" ht="19.5" thickBot="1">
      <c r="A71" s="231" t="s">
        <v>289</v>
      </c>
      <c r="B71" s="371" t="s">
        <v>267</v>
      </c>
      <c r="C71" s="224"/>
    </row>
    <row r="72" spans="1:3" s="43" customFormat="1" ht="18" customHeight="1" thickBot="1">
      <c r="A72" s="234" t="s">
        <v>268</v>
      </c>
      <c r="B72" s="370" t="s">
        <v>269</v>
      </c>
      <c r="C72" s="223">
        <f>SUM(C73:C74)</f>
        <v>0</v>
      </c>
    </row>
    <row r="73" spans="1:3" s="43" customFormat="1" ht="18" customHeight="1">
      <c r="A73" s="229" t="s">
        <v>290</v>
      </c>
      <c r="B73" s="293" t="s">
        <v>270</v>
      </c>
      <c r="C73" s="224"/>
    </row>
    <row r="74" spans="1:3" s="43" customFormat="1" ht="18" customHeight="1" thickBot="1">
      <c r="A74" s="231" t="s">
        <v>291</v>
      </c>
      <c r="B74" s="293" t="s">
        <v>644</v>
      </c>
      <c r="C74" s="224"/>
    </row>
    <row r="75" spans="1:3" s="43" customFormat="1" ht="18" customHeight="1" thickBot="1">
      <c r="A75" s="234" t="s">
        <v>271</v>
      </c>
      <c r="B75" s="370" t="s">
        <v>272</v>
      </c>
      <c r="C75" s="223">
        <f>SUM(C76:C78)</f>
        <v>0</v>
      </c>
    </row>
    <row r="76" spans="1:3" s="43" customFormat="1" ht="18" customHeight="1">
      <c r="A76" s="229" t="s">
        <v>292</v>
      </c>
      <c r="B76" s="293" t="s">
        <v>446</v>
      </c>
      <c r="C76" s="224"/>
    </row>
    <row r="77" spans="1:3" s="43" customFormat="1" ht="18" customHeight="1">
      <c r="A77" s="230" t="s">
        <v>293</v>
      </c>
      <c r="B77" s="262" t="s">
        <v>273</v>
      </c>
      <c r="C77" s="224"/>
    </row>
    <row r="78" spans="1:3" s="43" customFormat="1" ht="18" customHeight="1" thickBot="1">
      <c r="A78" s="231" t="s">
        <v>294</v>
      </c>
      <c r="B78" s="371" t="s">
        <v>636</v>
      </c>
      <c r="C78" s="224"/>
    </row>
    <row r="79" spans="1:3" s="43" customFormat="1" ht="18" customHeight="1" thickBot="1">
      <c r="A79" s="234" t="s">
        <v>275</v>
      </c>
      <c r="B79" s="370" t="s">
        <v>295</v>
      </c>
      <c r="C79" s="223">
        <f>SUM(C80:C83)</f>
        <v>0</v>
      </c>
    </row>
    <row r="80" spans="1:3" s="43" customFormat="1" ht="18" customHeight="1">
      <c r="A80" s="235" t="s">
        <v>276</v>
      </c>
      <c r="B80" s="293" t="s">
        <v>277</v>
      </c>
      <c r="C80" s="224"/>
    </row>
    <row r="81" spans="1:3" s="43" customFormat="1" ht="30">
      <c r="A81" s="236" t="s">
        <v>278</v>
      </c>
      <c r="B81" s="262" t="s">
        <v>279</v>
      </c>
      <c r="C81" s="224"/>
    </row>
    <row r="82" spans="1:3" s="43" customFormat="1" ht="20.25" customHeight="1">
      <c r="A82" s="236" t="s">
        <v>280</v>
      </c>
      <c r="B82" s="262" t="s">
        <v>281</v>
      </c>
      <c r="C82" s="224"/>
    </row>
    <row r="83" spans="1:3" s="43" customFormat="1" ht="18" customHeight="1" thickBot="1">
      <c r="A83" s="237" t="s">
        <v>282</v>
      </c>
      <c r="B83" s="371" t="s">
        <v>283</v>
      </c>
      <c r="C83" s="224"/>
    </row>
    <row r="84" spans="1:3" s="43" customFormat="1" ht="18" customHeight="1" thickBot="1">
      <c r="A84" s="234" t="s">
        <v>284</v>
      </c>
      <c r="B84" s="370" t="s">
        <v>635</v>
      </c>
      <c r="C84" s="224"/>
    </row>
    <row r="85" spans="1:3" s="43" customFormat="1" ht="19.5" thickBot="1">
      <c r="A85" s="234" t="s">
        <v>285</v>
      </c>
      <c r="B85" s="374" t="s">
        <v>286</v>
      </c>
      <c r="C85" s="223">
        <f>+C63+C67+C72+C75+C79+C84</f>
        <v>0</v>
      </c>
    </row>
    <row r="86" spans="1:3" s="43" customFormat="1" ht="18" customHeight="1" thickBot="1">
      <c r="A86" s="239" t="s">
        <v>298</v>
      </c>
      <c r="B86" s="375" t="s">
        <v>378</v>
      </c>
      <c r="C86" s="223">
        <f>+C62+C85</f>
        <v>0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365" t="s">
        <v>45</v>
      </c>
      <c r="B88" s="377"/>
      <c r="C88" s="366"/>
    </row>
    <row r="89" spans="1:3" s="44" customFormat="1" ht="18" customHeight="1" thickBot="1">
      <c r="A89" s="228" t="s">
        <v>12</v>
      </c>
      <c r="B89" s="378" t="s">
        <v>633</v>
      </c>
      <c r="C89" s="367">
        <f>SUM(C90:C94)</f>
        <v>0</v>
      </c>
    </row>
    <row r="90" spans="1:3" s="37" customFormat="1" ht="18" customHeight="1">
      <c r="A90" s="229" t="s">
        <v>87</v>
      </c>
      <c r="B90" s="379" t="s">
        <v>40</v>
      </c>
      <c r="C90" s="224"/>
    </row>
    <row r="91" spans="1:3" s="43" customFormat="1" ht="18" customHeight="1">
      <c r="A91" s="230" t="s">
        <v>88</v>
      </c>
      <c r="B91" s="264" t="s">
        <v>162</v>
      </c>
      <c r="C91" s="224"/>
    </row>
    <row r="92" spans="1:3" s="37" customFormat="1" ht="18" customHeight="1">
      <c r="A92" s="230" t="s">
        <v>89</v>
      </c>
      <c r="B92" s="264" t="s">
        <v>122</v>
      </c>
      <c r="C92" s="224"/>
    </row>
    <row r="93" spans="1:3" s="37" customFormat="1" ht="18" customHeight="1">
      <c r="A93" s="230" t="s">
        <v>90</v>
      </c>
      <c r="B93" s="380" t="s">
        <v>163</v>
      </c>
      <c r="C93" s="224"/>
    </row>
    <row r="94" spans="1:3" s="37" customFormat="1" ht="18" customHeight="1">
      <c r="A94" s="230" t="s">
        <v>101</v>
      </c>
      <c r="B94" s="381" t="s">
        <v>164</v>
      </c>
      <c r="C94" s="232">
        <f>SUM(C95:C104)</f>
        <v>0</v>
      </c>
    </row>
    <row r="95" spans="1:3" s="37" customFormat="1" ht="18" customHeight="1">
      <c r="A95" s="230" t="s">
        <v>91</v>
      </c>
      <c r="B95" s="264" t="s">
        <v>301</v>
      </c>
      <c r="C95" s="224"/>
    </row>
    <row r="96" spans="1:3" s="37" customFormat="1" ht="18" customHeight="1">
      <c r="A96" s="230" t="s">
        <v>92</v>
      </c>
      <c r="B96" s="266" t="s">
        <v>302</v>
      </c>
      <c r="C96" s="224"/>
    </row>
    <row r="97" spans="1:3" s="37" customFormat="1" ht="18" customHeight="1">
      <c r="A97" s="230" t="s">
        <v>102</v>
      </c>
      <c r="B97" s="264" t="s">
        <v>303</v>
      </c>
      <c r="C97" s="224"/>
    </row>
    <row r="98" spans="1:3" s="37" customFormat="1" ht="18" customHeight="1">
      <c r="A98" s="230" t="s">
        <v>103</v>
      </c>
      <c r="B98" s="264" t="s">
        <v>640</v>
      </c>
      <c r="C98" s="224"/>
    </row>
    <row r="99" spans="1:3" s="37" customFormat="1" ht="18" customHeight="1">
      <c r="A99" s="230" t="s">
        <v>104</v>
      </c>
      <c r="B99" s="266" t="s">
        <v>305</v>
      </c>
      <c r="C99" s="224"/>
    </row>
    <row r="100" spans="1:3" s="37" customFormat="1" ht="18" customHeight="1">
      <c r="A100" s="230" t="s">
        <v>105</v>
      </c>
      <c r="B100" s="266" t="s">
        <v>306</v>
      </c>
      <c r="C100" s="224"/>
    </row>
    <row r="101" spans="1:3" s="37" customFormat="1" ht="18" customHeight="1">
      <c r="A101" s="230" t="s">
        <v>107</v>
      </c>
      <c r="B101" s="264" t="s">
        <v>641</v>
      </c>
      <c r="C101" s="224"/>
    </row>
    <row r="102" spans="1:3" s="37" customFormat="1" ht="18" customHeight="1">
      <c r="A102" s="251" t="s">
        <v>165</v>
      </c>
      <c r="B102" s="267" t="s">
        <v>308</v>
      </c>
      <c r="C102" s="224"/>
    </row>
    <row r="103" spans="1:3" s="37" customFormat="1" ht="18" customHeight="1">
      <c r="A103" s="230" t="s">
        <v>299</v>
      </c>
      <c r="B103" s="267" t="s">
        <v>309</v>
      </c>
      <c r="C103" s="224"/>
    </row>
    <row r="104" spans="1:3" s="37" customFormat="1" ht="18" customHeight="1" thickBot="1">
      <c r="A104" s="252" t="s">
        <v>300</v>
      </c>
      <c r="B104" s="268" t="s">
        <v>310</v>
      </c>
      <c r="C104" s="224"/>
    </row>
    <row r="105" spans="1:3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</row>
    <row r="106" spans="1:3" s="37" customFormat="1" ht="18" customHeight="1">
      <c r="A106" s="229" t="s">
        <v>93</v>
      </c>
      <c r="B106" s="264" t="s">
        <v>190</v>
      </c>
      <c r="C106" s="224"/>
    </row>
    <row r="107" spans="1:3" s="37" customFormat="1" ht="18" customHeight="1">
      <c r="A107" s="229" t="s">
        <v>94</v>
      </c>
      <c r="B107" s="267" t="s">
        <v>314</v>
      </c>
      <c r="C107" s="224"/>
    </row>
    <row r="108" spans="1:3" s="37" customFormat="1" ht="18" customHeight="1">
      <c r="A108" s="229" t="s">
        <v>95</v>
      </c>
      <c r="B108" s="267" t="s">
        <v>166</v>
      </c>
      <c r="C108" s="224"/>
    </row>
    <row r="109" spans="1:3" s="37" customFormat="1" ht="18" customHeight="1">
      <c r="A109" s="229" t="s">
        <v>96</v>
      </c>
      <c r="B109" s="267" t="s">
        <v>315</v>
      </c>
      <c r="C109" s="224"/>
    </row>
    <row r="110" spans="1:3" s="37" customFormat="1" ht="18" customHeight="1">
      <c r="A110" s="229" t="s">
        <v>97</v>
      </c>
      <c r="B110" s="383" t="s">
        <v>192</v>
      </c>
      <c r="C110" s="253"/>
    </row>
    <row r="111" spans="1:3" s="37" customFormat="1" ht="25.5">
      <c r="A111" s="229" t="s">
        <v>106</v>
      </c>
      <c r="B111" s="384" t="s">
        <v>386</v>
      </c>
      <c r="C111" s="224"/>
    </row>
    <row r="112" spans="1:3" s="37" customFormat="1" ht="25.5">
      <c r="A112" s="229" t="s">
        <v>108</v>
      </c>
      <c r="B112" s="271" t="s">
        <v>320</v>
      </c>
      <c r="C112" s="224"/>
    </row>
    <row r="113" spans="1:3" s="37" customFormat="1" ht="25.5">
      <c r="A113" s="229" t="s">
        <v>167</v>
      </c>
      <c r="B113" s="264" t="s">
        <v>304</v>
      </c>
      <c r="C113" s="224"/>
    </row>
    <row r="114" spans="1:3" s="37" customFormat="1" ht="18.75">
      <c r="A114" s="229" t="s">
        <v>168</v>
      </c>
      <c r="B114" s="264" t="s">
        <v>319</v>
      </c>
      <c r="C114" s="224"/>
    </row>
    <row r="115" spans="1:3" s="37" customFormat="1" ht="18.75">
      <c r="A115" s="229" t="s">
        <v>169</v>
      </c>
      <c r="B115" s="264" t="s">
        <v>318</v>
      </c>
      <c r="C115" s="224"/>
    </row>
    <row r="116" spans="1:3" s="37" customFormat="1" ht="25.5">
      <c r="A116" s="229" t="s">
        <v>311</v>
      </c>
      <c r="B116" s="264" t="s">
        <v>307</v>
      </c>
      <c r="C116" s="224"/>
    </row>
    <row r="117" spans="1:3" s="37" customFormat="1" ht="18.75">
      <c r="A117" s="229" t="s">
        <v>312</v>
      </c>
      <c r="B117" s="264" t="s">
        <v>317</v>
      </c>
      <c r="C117" s="224"/>
    </row>
    <row r="118" spans="1:3" s="37" customFormat="1" ht="26.25" thickBot="1">
      <c r="A118" s="251" t="s">
        <v>313</v>
      </c>
      <c r="B118" s="264" t="s">
        <v>316</v>
      </c>
      <c r="C118" s="224"/>
    </row>
    <row r="119" spans="1:3" s="37" customFormat="1" ht="18" customHeight="1" thickBot="1">
      <c r="A119" s="228" t="s">
        <v>14</v>
      </c>
      <c r="B119" s="372" t="s">
        <v>321</v>
      </c>
      <c r="C119" s="223">
        <f>+C120+C121</f>
        <v>0</v>
      </c>
    </row>
    <row r="120" spans="1:3" s="37" customFormat="1" ht="18" customHeight="1">
      <c r="A120" s="229" t="s">
        <v>76</v>
      </c>
      <c r="B120" s="271" t="s">
        <v>46</v>
      </c>
      <c r="C120" s="224"/>
    </row>
    <row r="121" spans="1:3" s="37" customFormat="1" ht="18" customHeight="1" thickBot="1">
      <c r="A121" s="231" t="s">
        <v>77</v>
      </c>
      <c r="B121" s="267" t="s">
        <v>47</v>
      </c>
      <c r="C121" s="224"/>
    </row>
    <row r="122" spans="1:3" s="37" customFormat="1" ht="18" customHeight="1" thickBot="1">
      <c r="A122" s="228" t="s">
        <v>15</v>
      </c>
      <c r="B122" s="372" t="s">
        <v>322</v>
      </c>
      <c r="C122" s="223">
        <f>+C89+C105+C119</f>
        <v>0</v>
      </c>
    </row>
    <row r="123" spans="1:3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</row>
    <row r="124" spans="1:3" s="37" customFormat="1" ht="18" customHeight="1">
      <c r="A124" s="229" t="s">
        <v>80</v>
      </c>
      <c r="B124" s="271" t="s">
        <v>323</v>
      </c>
      <c r="C124" s="224"/>
    </row>
    <row r="125" spans="1:3" s="37" customFormat="1" ht="18" customHeight="1">
      <c r="A125" s="229" t="s">
        <v>81</v>
      </c>
      <c r="B125" s="271" t="s">
        <v>643</v>
      </c>
      <c r="C125" s="224"/>
    </row>
    <row r="126" spans="1:3" s="37" customFormat="1" ht="18" customHeight="1" thickBot="1">
      <c r="A126" s="251" t="s">
        <v>82</v>
      </c>
      <c r="B126" s="385" t="s">
        <v>324</v>
      </c>
      <c r="C126" s="224"/>
    </row>
    <row r="127" spans="1:3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</row>
    <row r="128" spans="1:3" s="37" customFormat="1" ht="18" customHeight="1">
      <c r="A128" s="229" t="s">
        <v>83</v>
      </c>
      <c r="B128" s="271" t="s">
        <v>325</v>
      </c>
      <c r="C128" s="224"/>
    </row>
    <row r="129" spans="1:3" s="37" customFormat="1" ht="18" customHeight="1">
      <c r="A129" s="229" t="s">
        <v>84</v>
      </c>
      <c r="B129" s="271" t="s">
        <v>326</v>
      </c>
      <c r="C129" s="224"/>
    </row>
    <row r="130" spans="1:3" s="37" customFormat="1" ht="18" customHeight="1">
      <c r="A130" s="229" t="s">
        <v>242</v>
      </c>
      <c r="B130" s="271" t="s">
        <v>327</v>
      </c>
      <c r="C130" s="224"/>
    </row>
    <row r="131" spans="1:3" s="37" customFormat="1" ht="18" customHeight="1" thickBot="1">
      <c r="A131" s="251" t="s">
        <v>243</v>
      </c>
      <c r="B131" s="385" t="s">
        <v>328</v>
      </c>
      <c r="C131" s="224"/>
    </row>
    <row r="132" spans="1:3" s="37" customFormat="1" ht="18" customHeight="1" thickBot="1">
      <c r="A132" s="228" t="s">
        <v>18</v>
      </c>
      <c r="B132" s="372" t="s">
        <v>329</v>
      </c>
      <c r="C132" s="223">
        <f>SUM(C133:C136)</f>
        <v>0</v>
      </c>
    </row>
    <row r="133" spans="1:3" s="37" customFormat="1" ht="18" customHeight="1">
      <c r="A133" s="229" t="s">
        <v>85</v>
      </c>
      <c r="B133" s="271" t="s">
        <v>330</v>
      </c>
      <c r="C133" s="224"/>
    </row>
    <row r="134" spans="1:3" s="37" customFormat="1" ht="18" customHeight="1">
      <c r="A134" s="229" t="s">
        <v>86</v>
      </c>
      <c r="B134" s="271" t="s">
        <v>339</v>
      </c>
      <c r="C134" s="224"/>
    </row>
    <row r="135" spans="1:3" s="37" customFormat="1" ht="18" customHeight="1">
      <c r="A135" s="229" t="s">
        <v>252</v>
      </c>
      <c r="B135" s="271" t="s">
        <v>331</v>
      </c>
      <c r="C135" s="224"/>
    </row>
    <row r="136" spans="1:3" s="37" customFormat="1" ht="18" customHeight="1" thickBot="1">
      <c r="A136" s="251" t="s">
        <v>253</v>
      </c>
      <c r="B136" s="385" t="s">
        <v>402</v>
      </c>
      <c r="C136" s="224"/>
    </row>
    <row r="137" spans="1:3" s="37" customFormat="1" ht="18" customHeight="1" thickBot="1">
      <c r="A137" s="228" t="s">
        <v>19</v>
      </c>
      <c r="B137" s="372" t="s">
        <v>332</v>
      </c>
      <c r="C137" s="254">
        <f>SUM(C138:C141)</f>
        <v>0</v>
      </c>
    </row>
    <row r="138" spans="1:3" s="37" customFormat="1" ht="18" customHeight="1">
      <c r="A138" s="229" t="s">
        <v>160</v>
      </c>
      <c r="B138" s="271" t="s">
        <v>333</v>
      </c>
      <c r="C138" s="224"/>
    </row>
    <row r="139" spans="1:3" s="37" customFormat="1" ht="18" customHeight="1">
      <c r="A139" s="229" t="s">
        <v>161</v>
      </c>
      <c r="B139" s="271" t="s">
        <v>334</v>
      </c>
      <c r="C139" s="224"/>
    </row>
    <row r="140" spans="1:3" s="37" customFormat="1" ht="18" customHeight="1">
      <c r="A140" s="229" t="s">
        <v>191</v>
      </c>
      <c r="B140" s="271" t="s">
        <v>335</v>
      </c>
      <c r="C140" s="224"/>
    </row>
    <row r="141" spans="1:3" s="37" customFormat="1" ht="18" customHeight="1" thickBot="1">
      <c r="A141" s="229" t="s">
        <v>255</v>
      </c>
      <c r="B141" s="271" t="s">
        <v>336</v>
      </c>
      <c r="C141" s="224"/>
    </row>
    <row r="142" spans="1:3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</row>
    <row r="143" spans="1:3" s="37" customFormat="1" ht="18" customHeight="1" thickBot="1">
      <c r="A143" s="256" t="s">
        <v>21</v>
      </c>
      <c r="B143" s="386" t="s">
        <v>338</v>
      </c>
      <c r="C143" s="255">
        <f>+C122+C142</f>
        <v>0</v>
      </c>
    </row>
    <row r="144" spans="1:3" s="37" customFormat="1" ht="18" customHeight="1" thickBot="1">
      <c r="A144" s="257"/>
      <c r="B144" s="258"/>
      <c r="C144" s="243"/>
    </row>
    <row r="145" spans="1:7" s="37" customFormat="1" ht="18" customHeight="1" thickBot="1">
      <c r="A145" s="259" t="s">
        <v>420</v>
      </c>
      <c r="B145" s="260"/>
      <c r="C145" s="261"/>
      <c r="D145" s="45"/>
      <c r="E145" s="46"/>
      <c r="F145" s="46"/>
      <c r="G145" s="46"/>
    </row>
    <row r="146" spans="1:3" s="43" customFormat="1" ht="18" customHeight="1" thickBot="1">
      <c r="A146" s="259" t="s">
        <v>182</v>
      </c>
      <c r="B146" s="260"/>
      <c r="C146" s="261"/>
    </row>
    <row r="147" s="37" customFormat="1" ht="18" customHeight="1">
      <c r="C147" s="47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9.2.3. melléklet az 1/2018. (III.6.) önkormányzati rendelethez</oddHeader>
  </headerFooter>
  <rowBreaks count="1" manualBreakCount="1">
    <brk id="87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workbookViewId="0" topLeftCell="A67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0.125" style="31" customWidth="1"/>
    <col min="4" max="4" width="20.125" style="32" customWidth="1"/>
    <col min="5" max="16384" width="9.375" style="32" customWidth="1"/>
  </cols>
  <sheetData>
    <row r="1" spans="1:4" s="37" customFormat="1" ht="39" customHeight="1">
      <c r="A1" s="532" t="s">
        <v>625</v>
      </c>
      <c r="B1" s="532"/>
      <c r="C1" s="532"/>
      <c r="D1" s="532"/>
    </row>
    <row r="2" spans="1:3" s="37" customFormat="1" ht="18" customHeight="1">
      <c r="A2" s="364"/>
      <c r="B2" s="498" t="s">
        <v>704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4" s="37" customFormat="1" ht="18" customHeight="1" thickBot="1">
      <c r="A5" s="39" t="s">
        <v>714</v>
      </c>
      <c r="B5" s="387" t="s">
        <v>11</v>
      </c>
      <c r="C5" s="40" t="s">
        <v>397</v>
      </c>
      <c r="D5" s="40" t="s">
        <v>709</v>
      </c>
    </row>
    <row r="6" spans="1:4" s="43" customFormat="1" ht="18" customHeight="1" thickBot="1">
      <c r="A6" s="41">
        <v>1</v>
      </c>
      <c r="B6" s="388">
        <v>2</v>
      </c>
      <c r="C6" s="42">
        <v>3</v>
      </c>
      <c r="D6" s="42">
        <v>4</v>
      </c>
    </row>
    <row r="7" spans="1:4" s="43" customFormat="1" ht="18" customHeight="1" thickBot="1">
      <c r="A7" s="222" t="s">
        <v>12</v>
      </c>
      <c r="B7" s="368" t="s">
        <v>217</v>
      </c>
      <c r="C7" s="223">
        <f>SUM(C8:C11)</f>
        <v>0</v>
      </c>
      <c r="D7" s="223">
        <f>SUM(D8:D11)</f>
        <v>0</v>
      </c>
    </row>
    <row r="8" spans="1:4" s="43" customFormat="1" ht="27">
      <c r="A8" s="229" t="s">
        <v>87</v>
      </c>
      <c r="B8" s="293" t="s">
        <v>403</v>
      </c>
      <c r="C8" s="224"/>
      <c r="D8" s="224"/>
    </row>
    <row r="9" spans="1:4" s="43" customFormat="1" ht="27">
      <c r="A9" s="230" t="s">
        <v>88</v>
      </c>
      <c r="B9" s="262" t="s">
        <v>404</v>
      </c>
      <c r="C9" s="225"/>
      <c r="D9" s="225"/>
    </row>
    <row r="10" spans="1:4" s="43" customFormat="1" ht="27">
      <c r="A10" s="230" t="s">
        <v>89</v>
      </c>
      <c r="B10" s="262" t="s">
        <v>405</v>
      </c>
      <c r="C10" s="225"/>
      <c r="D10" s="225"/>
    </row>
    <row r="11" spans="1:4" s="43" customFormat="1" ht="18.75">
      <c r="A11" s="230" t="s">
        <v>399</v>
      </c>
      <c r="B11" s="262" t="s">
        <v>406</v>
      </c>
      <c r="C11" s="225"/>
      <c r="D11" s="225"/>
    </row>
    <row r="12" spans="1:4" s="43" customFormat="1" ht="25.5">
      <c r="A12" s="230" t="s">
        <v>101</v>
      </c>
      <c r="B12" s="369" t="s">
        <v>408</v>
      </c>
      <c r="C12" s="226"/>
      <c r="D12" s="226"/>
    </row>
    <row r="13" spans="1:4" s="43" customFormat="1" ht="19.5" thickBot="1">
      <c r="A13" s="231" t="s">
        <v>400</v>
      </c>
      <c r="B13" s="262" t="s">
        <v>407</v>
      </c>
      <c r="C13" s="227"/>
      <c r="D13" s="227"/>
    </row>
    <row r="14" spans="1:4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  <c r="D14" s="223">
        <f>+D15+D16+D17+D18+D19</f>
        <v>0</v>
      </c>
    </row>
    <row r="15" spans="1:4" s="43" customFormat="1" ht="18" customHeight="1">
      <c r="A15" s="229" t="s">
        <v>93</v>
      </c>
      <c r="B15" s="293" t="s">
        <v>218</v>
      </c>
      <c r="C15" s="224"/>
      <c r="D15" s="224"/>
    </row>
    <row r="16" spans="1:4" s="43" customFormat="1" ht="18.75">
      <c r="A16" s="230" t="s">
        <v>94</v>
      </c>
      <c r="B16" s="262" t="s">
        <v>219</v>
      </c>
      <c r="C16" s="225"/>
      <c r="D16" s="225"/>
    </row>
    <row r="17" spans="1:4" s="43" customFormat="1" ht="27">
      <c r="A17" s="230" t="s">
        <v>95</v>
      </c>
      <c r="B17" s="262" t="s">
        <v>382</v>
      </c>
      <c r="C17" s="225"/>
      <c r="D17" s="225"/>
    </row>
    <row r="18" spans="1:4" s="43" customFormat="1" ht="27">
      <c r="A18" s="230" t="s">
        <v>96</v>
      </c>
      <c r="B18" s="262" t="s">
        <v>383</v>
      </c>
      <c r="C18" s="225"/>
      <c r="D18" s="225"/>
    </row>
    <row r="19" spans="1:4" s="43" customFormat="1" ht="25.5">
      <c r="A19" s="230" t="s">
        <v>97</v>
      </c>
      <c r="B19" s="221" t="s">
        <v>409</v>
      </c>
      <c r="C19" s="225"/>
      <c r="D19" s="225"/>
    </row>
    <row r="20" spans="1:4" s="43" customFormat="1" ht="19.5" thickBot="1">
      <c r="A20" s="231" t="s">
        <v>106</v>
      </c>
      <c r="B20" s="371" t="s">
        <v>220</v>
      </c>
      <c r="C20" s="232"/>
      <c r="D20" s="232"/>
    </row>
    <row r="21" spans="1:4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  <c r="D21" s="223">
        <f>+D22+D23+D24+D25+D26</f>
        <v>0</v>
      </c>
    </row>
    <row r="22" spans="1:4" s="43" customFormat="1" ht="18.75">
      <c r="A22" s="229" t="s">
        <v>76</v>
      </c>
      <c r="B22" s="293" t="s">
        <v>401</v>
      </c>
      <c r="C22" s="224"/>
      <c r="D22" s="224"/>
    </row>
    <row r="23" spans="1:4" s="43" customFormat="1" ht="27">
      <c r="A23" s="230" t="s">
        <v>77</v>
      </c>
      <c r="B23" s="262" t="s">
        <v>221</v>
      </c>
      <c r="C23" s="225"/>
      <c r="D23" s="225"/>
    </row>
    <row r="24" spans="1:4" s="43" customFormat="1" ht="27">
      <c r="A24" s="230" t="s">
        <v>78</v>
      </c>
      <c r="B24" s="262" t="s">
        <v>384</v>
      </c>
      <c r="C24" s="225"/>
      <c r="D24" s="225"/>
    </row>
    <row r="25" spans="1:4" s="43" customFormat="1" ht="27">
      <c r="A25" s="230" t="s">
        <v>79</v>
      </c>
      <c r="B25" s="262" t="s">
        <v>385</v>
      </c>
      <c r="C25" s="225"/>
      <c r="D25" s="225"/>
    </row>
    <row r="26" spans="1:4" s="43" customFormat="1" ht="18.75">
      <c r="A26" s="230" t="s">
        <v>150</v>
      </c>
      <c r="B26" s="262" t="s">
        <v>222</v>
      </c>
      <c r="C26" s="225"/>
      <c r="D26" s="225"/>
    </row>
    <row r="27" spans="1:4" s="43" customFormat="1" ht="18" customHeight="1" thickBot="1">
      <c r="A27" s="231" t="s">
        <v>151</v>
      </c>
      <c r="B27" s="371" t="s">
        <v>223</v>
      </c>
      <c r="C27" s="232"/>
      <c r="D27" s="232"/>
    </row>
    <row r="28" spans="1:4" s="43" customFormat="1" ht="18" customHeight="1" thickBot="1">
      <c r="A28" s="228" t="s">
        <v>152</v>
      </c>
      <c r="B28" s="372" t="s">
        <v>224</v>
      </c>
      <c r="C28" s="223">
        <f>+C29+C32+C33+C34</f>
        <v>0</v>
      </c>
      <c r="D28" s="223">
        <f>+D29+D32+D33+D34</f>
        <v>0</v>
      </c>
    </row>
    <row r="29" spans="1:4" s="43" customFormat="1" ht="18" customHeight="1">
      <c r="A29" s="229" t="s">
        <v>225</v>
      </c>
      <c r="B29" s="293" t="s">
        <v>231</v>
      </c>
      <c r="C29" s="233">
        <f>+C30+C31</f>
        <v>0</v>
      </c>
      <c r="D29" s="233">
        <f>+D30+D31</f>
        <v>0</v>
      </c>
    </row>
    <row r="30" spans="1:4" s="43" customFormat="1" ht="18" customHeight="1">
      <c r="A30" s="230" t="s">
        <v>226</v>
      </c>
      <c r="B30" s="262" t="s">
        <v>411</v>
      </c>
      <c r="C30" s="263"/>
      <c r="D30" s="263"/>
    </row>
    <row r="31" spans="1:4" s="43" customFormat="1" ht="18" customHeight="1">
      <c r="A31" s="230" t="s">
        <v>227</v>
      </c>
      <c r="B31" s="262" t="s">
        <v>412</v>
      </c>
      <c r="C31" s="263"/>
      <c r="D31" s="263"/>
    </row>
    <row r="32" spans="1:4" s="43" customFormat="1" ht="18" customHeight="1">
      <c r="A32" s="230" t="s">
        <v>228</v>
      </c>
      <c r="B32" s="262" t="s">
        <v>413</v>
      </c>
      <c r="C32" s="225"/>
      <c r="D32" s="225"/>
    </row>
    <row r="33" spans="1:4" s="43" customFormat="1" ht="18.75">
      <c r="A33" s="230" t="s">
        <v>229</v>
      </c>
      <c r="B33" s="262" t="s">
        <v>232</v>
      </c>
      <c r="C33" s="225"/>
      <c r="D33" s="225"/>
    </row>
    <row r="34" spans="1:4" s="43" customFormat="1" ht="18" customHeight="1" thickBot="1">
      <c r="A34" s="231" t="s">
        <v>230</v>
      </c>
      <c r="B34" s="371" t="s">
        <v>233</v>
      </c>
      <c r="C34" s="232"/>
      <c r="D34" s="232"/>
    </row>
    <row r="35" spans="1:4" s="43" customFormat="1" ht="18" customHeight="1" thickBot="1">
      <c r="A35" s="228" t="s">
        <v>16</v>
      </c>
      <c r="B35" s="372" t="s">
        <v>234</v>
      </c>
      <c r="C35" s="223">
        <f>SUM(C36:C45)</f>
        <v>0</v>
      </c>
      <c r="D35" s="223">
        <f>SUM(D36:D45)</f>
        <v>0</v>
      </c>
    </row>
    <row r="36" spans="1:4" s="43" customFormat="1" ht="18" customHeight="1">
      <c r="A36" s="229" t="s">
        <v>80</v>
      </c>
      <c r="B36" s="293" t="s">
        <v>237</v>
      </c>
      <c r="C36" s="224"/>
      <c r="D36" s="224"/>
    </row>
    <row r="37" spans="1:4" s="43" customFormat="1" ht="18" customHeight="1">
      <c r="A37" s="230" t="s">
        <v>81</v>
      </c>
      <c r="B37" s="262" t="s">
        <v>414</v>
      </c>
      <c r="C37" s="225"/>
      <c r="D37" s="225"/>
    </row>
    <row r="38" spans="1:4" s="43" customFormat="1" ht="18" customHeight="1">
      <c r="A38" s="230" t="s">
        <v>82</v>
      </c>
      <c r="B38" s="262" t="s">
        <v>415</v>
      </c>
      <c r="C38" s="225"/>
      <c r="D38" s="225"/>
    </row>
    <row r="39" spans="1:4" s="43" customFormat="1" ht="18" customHeight="1">
      <c r="A39" s="230" t="s">
        <v>154</v>
      </c>
      <c r="B39" s="262" t="s">
        <v>416</v>
      </c>
      <c r="C39" s="225"/>
      <c r="D39" s="225"/>
    </row>
    <row r="40" spans="1:4" s="43" customFormat="1" ht="18" customHeight="1">
      <c r="A40" s="230" t="s">
        <v>155</v>
      </c>
      <c r="B40" s="262" t="s">
        <v>417</v>
      </c>
      <c r="C40" s="225"/>
      <c r="D40" s="225"/>
    </row>
    <row r="41" spans="1:4" s="43" customFormat="1" ht="18" customHeight="1">
      <c r="A41" s="230" t="s">
        <v>156</v>
      </c>
      <c r="B41" s="262" t="s">
        <v>418</v>
      </c>
      <c r="C41" s="225"/>
      <c r="D41" s="225"/>
    </row>
    <row r="42" spans="1:4" s="43" customFormat="1" ht="18" customHeight="1">
      <c r="A42" s="230" t="s">
        <v>157</v>
      </c>
      <c r="B42" s="262" t="s">
        <v>238</v>
      </c>
      <c r="C42" s="225"/>
      <c r="D42" s="225"/>
    </row>
    <row r="43" spans="1:4" s="43" customFormat="1" ht="18" customHeight="1">
      <c r="A43" s="230" t="s">
        <v>158</v>
      </c>
      <c r="B43" s="262" t="s">
        <v>239</v>
      </c>
      <c r="C43" s="225"/>
      <c r="D43" s="225"/>
    </row>
    <row r="44" spans="1:4" s="43" customFormat="1" ht="18" customHeight="1">
      <c r="A44" s="230" t="s">
        <v>235</v>
      </c>
      <c r="B44" s="262" t="s">
        <v>240</v>
      </c>
      <c r="C44" s="225"/>
      <c r="D44" s="225"/>
    </row>
    <row r="45" spans="1:4" s="43" customFormat="1" ht="18" customHeight="1" thickBot="1">
      <c r="A45" s="231" t="s">
        <v>236</v>
      </c>
      <c r="B45" s="371" t="s">
        <v>419</v>
      </c>
      <c r="C45" s="232"/>
      <c r="D45" s="232"/>
    </row>
    <row r="46" spans="1:4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</row>
    <row r="47" spans="1:4" s="43" customFormat="1" ht="18" customHeight="1">
      <c r="A47" s="229" t="s">
        <v>83</v>
      </c>
      <c r="B47" s="293" t="s">
        <v>245</v>
      </c>
      <c r="C47" s="224"/>
      <c r="D47" s="224"/>
    </row>
    <row r="48" spans="1:4" s="43" customFormat="1" ht="18" customHeight="1">
      <c r="A48" s="230" t="s">
        <v>84</v>
      </c>
      <c r="B48" s="262" t="s">
        <v>246</v>
      </c>
      <c r="C48" s="225"/>
      <c r="D48" s="225"/>
    </row>
    <row r="49" spans="1:4" s="43" customFormat="1" ht="18" customHeight="1">
      <c r="A49" s="230" t="s">
        <v>242</v>
      </c>
      <c r="B49" s="262" t="s">
        <v>247</v>
      </c>
      <c r="C49" s="225"/>
      <c r="D49" s="225"/>
    </row>
    <row r="50" spans="1:4" s="43" customFormat="1" ht="18" customHeight="1">
      <c r="A50" s="230" t="s">
        <v>243</v>
      </c>
      <c r="B50" s="262" t="s">
        <v>248</v>
      </c>
      <c r="C50" s="225"/>
      <c r="D50" s="225"/>
    </row>
    <row r="51" spans="1:4" s="43" customFormat="1" ht="18" customHeight="1" thickBot="1">
      <c r="A51" s="231" t="s">
        <v>244</v>
      </c>
      <c r="B51" s="371" t="s">
        <v>249</v>
      </c>
      <c r="C51" s="232"/>
      <c r="D51" s="232"/>
    </row>
    <row r="52" spans="1:4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</row>
    <row r="53" spans="1:4" s="43" customFormat="1" ht="27">
      <c r="A53" s="229" t="s">
        <v>85</v>
      </c>
      <c r="B53" s="293" t="s">
        <v>392</v>
      </c>
      <c r="C53" s="224"/>
      <c r="D53" s="224"/>
    </row>
    <row r="54" spans="1:4" s="43" customFormat="1" ht="27">
      <c r="A54" s="230" t="s">
        <v>86</v>
      </c>
      <c r="B54" s="262" t="s">
        <v>393</v>
      </c>
      <c r="C54" s="225"/>
      <c r="D54" s="225"/>
    </row>
    <row r="55" spans="1:4" s="43" customFormat="1" ht="18.75">
      <c r="A55" s="230" t="s">
        <v>252</v>
      </c>
      <c r="B55" s="262" t="s">
        <v>250</v>
      </c>
      <c r="C55" s="225"/>
      <c r="D55" s="225"/>
    </row>
    <row r="56" spans="1:4" s="43" customFormat="1" ht="19.5" thickBot="1">
      <c r="A56" s="231" t="s">
        <v>253</v>
      </c>
      <c r="B56" s="371" t="s">
        <v>251</v>
      </c>
      <c r="C56" s="232"/>
      <c r="D56" s="232"/>
    </row>
    <row r="57" spans="1:4" s="43" customFormat="1" ht="18" customHeight="1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</row>
    <row r="58" spans="1:4" s="43" customFormat="1" ht="27">
      <c r="A58" s="229" t="s">
        <v>160</v>
      </c>
      <c r="B58" s="293" t="s">
        <v>394</v>
      </c>
      <c r="C58" s="225"/>
      <c r="D58" s="225"/>
    </row>
    <row r="59" spans="1:4" s="43" customFormat="1" ht="18.75">
      <c r="A59" s="230" t="s">
        <v>161</v>
      </c>
      <c r="B59" s="262" t="s">
        <v>395</v>
      </c>
      <c r="C59" s="225"/>
      <c r="D59" s="225"/>
    </row>
    <row r="60" spans="1:4" s="43" customFormat="1" ht="18.75">
      <c r="A60" s="230" t="s">
        <v>191</v>
      </c>
      <c r="B60" s="262" t="s">
        <v>256</v>
      </c>
      <c r="C60" s="225"/>
      <c r="D60" s="225"/>
    </row>
    <row r="61" spans="1:4" s="43" customFormat="1" ht="19.5" thickBot="1">
      <c r="A61" s="231" t="s">
        <v>255</v>
      </c>
      <c r="B61" s="371" t="s">
        <v>257</v>
      </c>
      <c r="C61" s="225"/>
      <c r="D61" s="225"/>
    </row>
    <row r="62" spans="1:4" s="43" customFormat="1" ht="19.5" thickBot="1">
      <c r="A62" s="228" t="s">
        <v>20</v>
      </c>
      <c r="B62" s="372" t="s">
        <v>258</v>
      </c>
      <c r="C62" s="223">
        <f>+C7+C14+C21+C28+C35+C46+C52+C57</f>
        <v>0</v>
      </c>
      <c r="D62" s="223">
        <f>+D7+D14+D21+D28+D35+D46+D52+D57</f>
        <v>0</v>
      </c>
    </row>
    <row r="63" spans="1:4" s="43" customFormat="1" ht="18" customHeight="1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</row>
    <row r="64" spans="1:4" s="43" customFormat="1" ht="18" customHeight="1">
      <c r="A64" s="229" t="s">
        <v>287</v>
      </c>
      <c r="B64" s="293" t="s">
        <v>259</v>
      </c>
      <c r="C64" s="225"/>
      <c r="D64" s="225"/>
    </row>
    <row r="65" spans="1:4" s="43" customFormat="1" ht="27">
      <c r="A65" s="230" t="s">
        <v>296</v>
      </c>
      <c r="B65" s="262" t="s">
        <v>260</v>
      </c>
      <c r="C65" s="225"/>
      <c r="D65" s="225"/>
    </row>
    <row r="66" spans="1:4" s="43" customFormat="1" ht="19.5" thickBot="1">
      <c r="A66" s="231" t="s">
        <v>297</v>
      </c>
      <c r="B66" s="373" t="s">
        <v>261</v>
      </c>
      <c r="C66" s="225"/>
      <c r="D66" s="225"/>
    </row>
    <row r="67" spans="1:4" s="43" customFormat="1" ht="18" customHeight="1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</row>
    <row r="68" spans="1:4" s="43" customFormat="1" ht="18.75">
      <c r="A68" s="229" t="s">
        <v>130</v>
      </c>
      <c r="B68" s="293" t="s">
        <v>264</v>
      </c>
      <c r="C68" s="225"/>
      <c r="D68" s="225"/>
    </row>
    <row r="69" spans="1:4" s="43" customFormat="1" ht="18.75">
      <c r="A69" s="230" t="s">
        <v>131</v>
      </c>
      <c r="B69" s="262" t="s">
        <v>265</v>
      </c>
      <c r="C69" s="225"/>
      <c r="D69" s="225"/>
    </row>
    <row r="70" spans="1:4" s="43" customFormat="1" ht="18.75">
      <c r="A70" s="230" t="s">
        <v>288</v>
      </c>
      <c r="B70" s="262" t="s">
        <v>266</v>
      </c>
      <c r="C70" s="225"/>
      <c r="D70" s="225"/>
    </row>
    <row r="71" spans="1:4" s="43" customFormat="1" ht="19.5" thickBot="1">
      <c r="A71" s="231" t="s">
        <v>289</v>
      </c>
      <c r="B71" s="371" t="s">
        <v>267</v>
      </c>
      <c r="C71" s="225"/>
      <c r="D71" s="225"/>
    </row>
    <row r="72" spans="1:4" s="43" customFormat="1" ht="18" customHeight="1" thickBot="1">
      <c r="A72" s="234" t="s">
        <v>268</v>
      </c>
      <c r="B72" s="370" t="s">
        <v>269</v>
      </c>
      <c r="C72" s="223">
        <f>SUM(C73:C74)</f>
        <v>132758</v>
      </c>
      <c r="D72" s="223">
        <f>SUM(D73:D74)</f>
        <v>204857</v>
      </c>
    </row>
    <row r="73" spans="1:4" s="43" customFormat="1" ht="18" customHeight="1">
      <c r="A73" s="229" t="s">
        <v>290</v>
      </c>
      <c r="B73" s="293" t="s">
        <v>270</v>
      </c>
      <c r="C73" s="225">
        <v>132758</v>
      </c>
      <c r="D73" s="225">
        <v>204857</v>
      </c>
    </row>
    <row r="74" spans="1:4" s="43" customFormat="1" ht="18" customHeight="1" thickBot="1">
      <c r="A74" s="231" t="s">
        <v>291</v>
      </c>
      <c r="B74" s="293" t="s">
        <v>644</v>
      </c>
      <c r="C74" s="225">
        <v>0</v>
      </c>
      <c r="D74" s="225">
        <v>0</v>
      </c>
    </row>
    <row r="75" spans="1:4" s="43" customFormat="1" ht="18" customHeight="1" thickBot="1">
      <c r="A75" s="234" t="s">
        <v>271</v>
      </c>
      <c r="B75" s="370" t="s">
        <v>272</v>
      </c>
      <c r="C75" s="223">
        <f>SUM(C76:C78)</f>
        <v>69581070</v>
      </c>
      <c r="D75" s="223">
        <f>SUM(D76:D78)</f>
        <v>69581070</v>
      </c>
    </row>
    <row r="76" spans="1:2" s="43" customFormat="1" ht="18" customHeight="1">
      <c r="A76" s="229" t="s">
        <v>292</v>
      </c>
      <c r="B76" s="293" t="s">
        <v>446</v>
      </c>
    </row>
    <row r="77" spans="1:4" s="43" customFormat="1" ht="18" customHeight="1">
      <c r="A77" s="230" t="s">
        <v>293</v>
      </c>
      <c r="B77" s="262" t="s">
        <v>273</v>
      </c>
      <c r="C77" s="225"/>
      <c r="D77" s="225"/>
    </row>
    <row r="78" spans="1:4" s="43" customFormat="1" ht="18" customHeight="1" thickBot="1">
      <c r="A78" s="231" t="s">
        <v>294</v>
      </c>
      <c r="B78" s="371" t="s">
        <v>636</v>
      </c>
      <c r="C78" s="225">
        <v>69581070</v>
      </c>
      <c r="D78" s="225">
        <v>69581070</v>
      </c>
    </row>
    <row r="79" spans="1:4" s="43" customFormat="1" ht="18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</row>
    <row r="80" spans="1:4" s="43" customFormat="1" ht="18" customHeight="1">
      <c r="A80" s="235" t="s">
        <v>276</v>
      </c>
      <c r="B80" s="293" t="s">
        <v>277</v>
      </c>
      <c r="C80" s="225"/>
      <c r="D80" s="225"/>
    </row>
    <row r="81" spans="1:4" s="43" customFormat="1" ht="30">
      <c r="A81" s="236" t="s">
        <v>278</v>
      </c>
      <c r="B81" s="262" t="s">
        <v>279</v>
      </c>
      <c r="C81" s="225"/>
      <c r="D81" s="225"/>
    </row>
    <row r="82" spans="1:4" s="43" customFormat="1" ht="20.25" customHeight="1">
      <c r="A82" s="236" t="s">
        <v>280</v>
      </c>
      <c r="B82" s="262" t="s">
        <v>281</v>
      </c>
      <c r="C82" s="225"/>
      <c r="D82" s="225"/>
    </row>
    <row r="83" spans="1:4" s="43" customFormat="1" ht="18" customHeight="1" thickBot="1">
      <c r="A83" s="237" t="s">
        <v>282</v>
      </c>
      <c r="B83" s="371" t="s">
        <v>283</v>
      </c>
      <c r="C83" s="225"/>
      <c r="D83" s="225"/>
    </row>
    <row r="84" spans="1:4" s="43" customFormat="1" ht="18" customHeight="1" thickBot="1">
      <c r="A84" s="234" t="s">
        <v>284</v>
      </c>
      <c r="B84" s="370" t="s">
        <v>635</v>
      </c>
      <c r="C84" s="238"/>
      <c r="D84" s="238"/>
    </row>
    <row r="85" spans="1:4" s="43" customFormat="1" ht="19.5" thickBot="1">
      <c r="A85" s="234" t="s">
        <v>285</v>
      </c>
      <c r="B85" s="374" t="s">
        <v>286</v>
      </c>
      <c r="C85" s="223">
        <f>+C63+C67+C72+C75+C79+C84</f>
        <v>69713828</v>
      </c>
      <c r="D85" s="223">
        <f>+D63+D67+D72+D75+D79+D84</f>
        <v>69785927</v>
      </c>
    </row>
    <row r="86" spans="1:4" s="43" customFormat="1" ht="18" customHeight="1" thickBot="1">
      <c r="A86" s="239" t="s">
        <v>298</v>
      </c>
      <c r="B86" s="375" t="s">
        <v>378</v>
      </c>
      <c r="C86" s="223">
        <f>+C62+C85</f>
        <v>69713828</v>
      </c>
      <c r="D86" s="223">
        <f>+D62+D85</f>
        <v>69785927</v>
      </c>
    </row>
    <row r="87" spans="1:4" s="43" customFormat="1" ht="19.5" thickBot="1">
      <c r="A87" s="240"/>
      <c r="B87" s="376"/>
      <c r="C87" s="241"/>
      <c r="D87" s="241"/>
    </row>
    <row r="88" spans="1:4" s="37" customFormat="1" ht="18" customHeight="1" thickBot="1">
      <c r="A88" s="365" t="s">
        <v>45</v>
      </c>
      <c r="B88" s="377"/>
      <c r="C88" s="366"/>
      <c r="D88" s="366"/>
    </row>
    <row r="89" spans="1:4" s="44" customFormat="1" ht="18" customHeight="1" thickBot="1">
      <c r="A89" s="228" t="s">
        <v>12</v>
      </c>
      <c r="B89" s="378" t="s">
        <v>633</v>
      </c>
      <c r="C89" s="367">
        <f>SUM(C90:C94)</f>
        <v>69332828</v>
      </c>
      <c r="D89" s="367">
        <f>SUM(D90:D94)</f>
        <v>68912927</v>
      </c>
    </row>
    <row r="90" spans="1:4" s="37" customFormat="1" ht="18" customHeight="1">
      <c r="A90" s="229" t="s">
        <v>87</v>
      </c>
      <c r="B90" s="379" t="s">
        <v>40</v>
      </c>
      <c r="C90" s="224">
        <v>45306828</v>
      </c>
      <c r="D90" s="224">
        <v>45306828</v>
      </c>
    </row>
    <row r="91" spans="1:4" s="43" customFormat="1" ht="18" customHeight="1">
      <c r="A91" s="230" t="s">
        <v>88</v>
      </c>
      <c r="B91" s="264" t="s">
        <v>162</v>
      </c>
      <c r="C91" s="224">
        <v>8700000</v>
      </c>
      <c r="D91" s="224">
        <v>8700000</v>
      </c>
    </row>
    <row r="92" spans="1:4" s="37" customFormat="1" ht="18" customHeight="1">
      <c r="A92" s="230" t="s">
        <v>89</v>
      </c>
      <c r="B92" s="264" t="s">
        <v>122</v>
      </c>
      <c r="C92" s="224">
        <v>15326000</v>
      </c>
      <c r="D92" s="224">
        <v>14906099</v>
      </c>
    </row>
    <row r="93" spans="1:4" s="37" customFormat="1" ht="18" customHeight="1">
      <c r="A93" s="230" t="s">
        <v>90</v>
      </c>
      <c r="B93" s="380" t="s">
        <v>163</v>
      </c>
      <c r="C93" s="224">
        <v>0</v>
      </c>
      <c r="D93" s="224">
        <v>0</v>
      </c>
    </row>
    <row r="94" spans="1:4" s="37" customFormat="1" ht="18" customHeight="1">
      <c r="A94" s="230" t="s">
        <v>101</v>
      </c>
      <c r="B94" s="381" t="s">
        <v>164</v>
      </c>
      <c r="C94" s="232">
        <f>SUM(C95:C104)</f>
        <v>0</v>
      </c>
      <c r="D94" s="232">
        <f>SUM(D95:D104)</f>
        <v>0</v>
      </c>
    </row>
    <row r="95" spans="1:4" s="37" customFormat="1" ht="18" customHeight="1">
      <c r="A95" s="230" t="s">
        <v>91</v>
      </c>
      <c r="B95" s="264" t="s">
        <v>301</v>
      </c>
      <c r="C95" s="224"/>
      <c r="D95" s="224"/>
    </row>
    <row r="96" spans="1:4" s="37" customFormat="1" ht="18" customHeight="1">
      <c r="A96" s="230" t="s">
        <v>92</v>
      </c>
      <c r="B96" s="266" t="s">
        <v>302</v>
      </c>
      <c r="C96" s="224"/>
      <c r="D96" s="224"/>
    </row>
    <row r="97" spans="1:4" s="37" customFormat="1" ht="18" customHeight="1">
      <c r="A97" s="230" t="s">
        <v>102</v>
      </c>
      <c r="B97" s="264" t="s">
        <v>303</v>
      </c>
      <c r="C97" s="224"/>
      <c r="D97" s="224"/>
    </row>
    <row r="98" spans="1:4" s="37" customFormat="1" ht="18" customHeight="1">
      <c r="A98" s="230" t="s">
        <v>103</v>
      </c>
      <c r="B98" s="264" t="s">
        <v>640</v>
      </c>
      <c r="C98" s="224"/>
      <c r="D98" s="224"/>
    </row>
    <row r="99" spans="1:4" s="37" customFormat="1" ht="18" customHeight="1">
      <c r="A99" s="230" t="s">
        <v>104</v>
      </c>
      <c r="B99" s="266" t="s">
        <v>305</v>
      </c>
      <c r="C99" s="224"/>
      <c r="D99" s="224"/>
    </row>
    <row r="100" spans="1:4" s="37" customFormat="1" ht="18" customHeight="1">
      <c r="A100" s="230" t="s">
        <v>105</v>
      </c>
      <c r="B100" s="266" t="s">
        <v>306</v>
      </c>
      <c r="C100" s="224"/>
      <c r="D100" s="224"/>
    </row>
    <row r="101" spans="1:4" s="37" customFormat="1" ht="18" customHeight="1">
      <c r="A101" s="230" t="s">
        <v>107</v>
      </c>
      <c r="B101" s="264" t="s">
        <v>641</v>
      </c>
      <c r="C101" s="224"/>
      <c r="D101" s="224"/>
    </row>
    <row r="102" spans="1:4" s="37" customFormat="1" ht="18" customHeight="1">
      <c r="A102" s="251" t="s">
        <v>165</v>
      </c>
      <c r="B102" s="267" t="s">
        <v>308</v>
      </c>
      <c r="C102" s="224"/>
      <c r="D102" s="224"/>
    </row>
    <row r="103" spans="1:4" s="37" customFormat="1" ht="18" customHeight="1">
      <c r="A103" s="230" t="s">
        <v>299</v>
      </c>
      <c r="B103" s="267" t="s">
        <v>309</v>
      </c>
      <c r="C103" s="224"/>
      <c r="D103" s="224"/>
    </row>
    <row r="104" spans="1:4" s="37" customFormat="1" ht="18" customHeight="1" thickBot="1">
      <c r="A104" s="252" t="s">
        <v>300</v>
      </c>
      <c r="B104" s="268" t="s">
        <v>310</v>
      </c>
      <c r="C104" s="224"/>
      <c r="D104" s="224"/>
    </row>
    <row r="105" spans="1:4" s="37" customFormat="1" ht="18" customHeight="1" thickBot="1">
      <c r="A105" s="228" t="s">
        <v>13</v>
      </c>
      <c r="B105" s="382" t="s">
        <v>634</v>
      </c>
      <c r="C105" s="223">
        <f>+C106+C108+C110</f>
        <v>381000</v>
      </c>
      <c r="D105" s="223">
        <f>+D106+D108+D110</f>
        <v>873000</v>
      </c>
    </row>
    <row r="106" spans="1:4" s="37" customFormat="1" ht="18" customHeight="1">
      <c r="A106" s="229" t="s">
        <v>93</v>
      </c>
      <c r="B106" s="264" t="s">
        <v>190</v>
      </c>
      <c r="C106" s="224">
        <v>381000</v>
      </c>
      <c r="D106" s="224">
        <v>873000</v>
      </c>
    </row>
    <row r="107" spans="1:4" s="37" customFormat="1" ht="18" customHeight="1">
      <c r="A107" s="229" t="s">
        <v>94</v>
      </c>
      <c r="B107" s="267" t="s">
        <v>314</v>
      </c>
      <c r="C107" s="224"/>
      <c r="D107" s="224"/>
    </row>
    <row r="108" spans="1:4" s="37" customFormat="1" ht="18" customHeight="1">
      <c r="A108" s="229" t="s">
        <v>95</v>
      </c>
      <c r="B108" s="267" t="s">
        <v>166</v>
      </c>
      <c r="C108" s="224"/>
      <c r="D108" s="224"/>
    </row>
    <row r="109" spans="1:4" s="37" customFormat="1" ht="18" customHeight="1">
      <c r="A109" s="229" t="s">
        <v>96</v>
      </c>
      <c r="B109" s="267" t="s">
        <v>315</v>
      </c>
      <c r="C109" s="224"/>
      <c r="D109" s="224"/>
    </row>
    <row r="110" spans="1:4" s="37" customFormat="1" ht="18" customHeight="1">
      <c r="A110" s="229" t="s">
        <v>97</v>
      </c>
      <c r="B110" s="383" t="s">
        <v>192</v>
      </c>
      <c r="C110" s="253">
        <f>SUM(C111:C118)</f>
        <v>0</v>
      </c>
      <c r="D110" s="253">
        <f>SUM(D111:D118)</f>
        <v>0</v>
      </c>
    </row>
    <row r="111" spans="1:4" s="37" customFormat="1" ht="25.5">
      <c r="A111" s="229" t="s">
        <v>106</v>
      </c>
      <c r="B111" s="384" t="s">
        <v>386</v>
      </c>
      <c r="C111" s="224"/>
      <c r="D111" s="224"/>
    </row>
    <row r="112" spans="1:4" s="37" customFormat="1" ht="25.5">
      <c r="A112" s="229" t="s">
        <v>108</v>
      </c>
      <c r="B112" s="271" t="s">
        <v>320</v>
      </c>
      <c r="C112" s="224"/>
      <c r="D112" s="224"/>
    </row>
    <row r="113" spans="1:4" s="37" customFormat="1" ht="25.5">
      <c r="A113" s="229" t="s">
        <v>167</v>
      </c>
      <c r="B113" s="264" t="s">
        <v>304</v>
      </c>
      <c r="C113" s="224"/>
      <c r="D113" s="224"/>
    </row>
    <row r="114" spans="1:4" s="37" customFormat="1" ht="18.75">
      <c r="A114" s="229" t="s">
        <v>168</v>
      </c>
      <c r="B114" s="264" t="s">
        <v>319</v>
      </c>
      <c r="C114" s="224"/>
      <c r="D114" s="224"/>
    </row>
    <row r="115" spans="1:4" s="37" customFormat="1" ht="18.75">
      <c r="A115" s="229" t="s">
        <v>169</v>
      </c>
      <c r="B115" s="264" t="s">
        <v>318</v>
      </c>
      <c r="C115" s="224"/>
      <c r="D115" s="224"/>
    </row>
    <row r="116" spans="1:4" s="37" customFormat="1" ht="25.5">
      <c r="A116" s="229" t="s">
        <v>311</v>
      </c>
      <c r="B116" s="264" t="s">
        <v>307</v>
      </c>
      <c r="C116" s="224"/>
      <c r="D116" s="224"/>
    </row>
    <row r="117" spans="1:4" s="37" customFormat="1" ht="18.75">
      <c r="A117" s="229" t="s">
        <v>312</v>
      </c>
      <c r="B117" s="264" t="s">
        <v>317</v>
      </c>
      <c r="C117" s="224"/>
      <c r="D117" s="224"/>
    </row>
    <row r="118" spans="1:4" s="37" customFormat="1" ht="26.25" thickBot="1">
      <c r="A118" s="251" t="s">
        <v>313</v>
      </c>
      <c r="B118" s="264" t="s">
        <v>316</v>
      </c>
      <c r="C118" s="224"/>
      <c r="D118" s="224"/>
    </row>
    <row r="119" spans="1:4" s="37" customFormat="1" ht="18" customHeight="1" thickBot="1">
      <c r="A119" s="228" t="s">
        <v>14</v>
      </c>
      <c r="B119" s="372" t="s">
        <v>321</v>
      </c>
      <c r="C119" s="223">
        <f>+C120+C121</f>
        <v>0</v>
      </c>
      <c r="D119" s="223">
        <f>+D120+D121</f>
        <v>0</v>
      </c>
    </row>
    <row r="120" spans="1:4" s="37" customFormat="1" ht="18" customHeight="1">
      <c r="A120" s="229" t="s">
        <v>76</v>
      </c>
      <c r="B120" s="271" t="s">
        <v>46</v>
      </c>
      <c r="C120" s="224"/>
      <c r="D120" s="224"/>
    </row>
    <row r="121" spans="1:4" s="37" customFormat="1" ht="18" customHeight="1" thickBot="1">
      <c r="A121" s="231" t="s">
        <v>77</v>
      </c>
      <c r="B121" s="267" t="s">
        <v>47</v>
      </c>
      <c r="C121" s="224"/>
      <c r="D121" s="224"/>
    </row>
    <row r="122" spans="1:4" s="37" customFormat="1" ht="18" customHeight="1" thickBot="1">
      <c r="A122" s="228" t="s">
        <v>15</v>
      </c>
      <c r="B122" s="372" t="s">
        <v>322</v>
      </c>
      <c r="C122" s="223">
        <f>+C89+C105+C119</f>
        <v>69713828</v>
      </c>
      <c r="D122" s="223">
        <f>+D89+D105+D119</f>
        <v>69785927</v>
      </c>
    </row>
    <row r="123" spans="1:4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</row>
    <row r="124" spans="1:4" s="37" customFormat="1" ht="18" customHeight="1">
      <c r="A124" s="229" t="s">
        <v>80</v>
      </c>
      <c r="B124" s="271" t="s">
        <v>323</v>
      </c>
      <c r="C124" s="224"/>
      <c r="D124" s="224"/>
    </row>
    <row r="125" spans="1:4" s="37" customFormat="1" ht="18" customHeight="1">
      <c r="A125" s="229" t="s">
        <v>81</v>
      </c>
      <c r="B125" s="271" t="s">
        <v>643</v>
      </c>
      <c r="C125" s="224"/>
      <c r="D125" s="224"/>
    </row>
    <row r="126" spans="1:4" s="37" customFormat="1" ht="18" customHeight="1" thickBot="1">
      <c r="A126" s="251" t="s">
        <v>82</v>
      </c>
      <c r="B126" s="385" t="s">
        <v>324</v>
      </c>
      <c r="C126" s="224"/>
      <c r="D126" s="224"/>
    </row>
    <row r="127" spans="1:4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</row>
    <row r="128" spans="1:4" s="37" customFormat="1" ht="18" customHeight="1">
      <c r="A128" s="229" t="s">
        <v>83</v>
      </c>
      <c r="B128" s="271" t="s">
        <v>325</v>
      </c>
      <c r="C128" s="224"/>
      <c r="D128" s="224"/>
    </row>
    <row r="129" spans="1:4" s="37" customFormat="1" ht="18" customHeight="1">
      <c r="A129" s="229" t="s">
        <v>84</v>
      </c>
      <c r="B129" s="271" t="s">
        <v>326</v>
      </c>
      <c r="C129" s="224"/>
      <c r="D129" s="224"/>
    </row>
    <row r="130" spans="1:4" s="37" customFormat="1" ht="18" customHeight="1">
      <c r="A130" s="229" t="s">
        <v>242</v>
      </c>
      <c r="B130" s="271" t="s">
        <v>327</v>
      </c>
      <c r="C130" s="224"/>
      <c r="D130" s="224"/>
    </row>
    <row r="131" spans="1:4" s="37" customFormat="1" ht="18" customHeight="1" thickBot="1">
      <c r="A131" s="251" t="s">
        <v>243</v>
      </c>
      <c r="B131" s="385" t="s">
        <v>328</v>
      </c>
      <c r="C131" s="224"/>
      <c r="D131" s="224"/>
    </row>
    <row r="132" spans="1:4" s="37" customFormat="1" ht="18" customHeight="1" thickBot="1">
      <c r="A132" s="228" t="s">
        <v>18</v>
      </c>
      <c r="B132" s="372" t="s">
        <v>329</v>
      </c>
      <c r="C132" s="223">
        <f>SUM(C133:C136)</f>
        <v>0</v>
      </c>
      <c r="D132" s="223">
        <f>SUM(D133:D136)</f>
        <v>0</v>
      </c>
    </row>
    <row r="133" spans="1:4" s="37" customFormat="1" ht="18" customHeight="1">
      <c r="A133" s="229" t="s">
        <v>85</v>
      </c>
      <c r="B133" s="271" t="s">
        <v>330</v>
      </c>
      <c r="C133" s="224"/>
      <c r="D133" s="224"/>
    </row>
    <row r="134" spans="1:4" s="37" customFormat="1" ht="18" customHeight="1">
      <c r="A134" s="229" t="s">
        <v>86</v>
      </c>
      <c r="B134" s="271" t="s">
        <v>339</v>
      </c>
      <c r="C134" s="224"/>
      <c r="D134" s="224"/>
    </row>
    <row r="135" spans="1:4" s="37" customFormat="1" ht="18" customHeight="1">
      <c r="A135" s="229" t="s">
        <v>252</v>
      </c>
      <c r="B135" s="271" t="s">
        <v>331</v>
      </c>
      <c r="C135" s="224"/>
      <c r="D135" s="224"/>
    </row>
    <row r="136" spans="1:4" s="37" customFormat="1" ht="18" customHeight="1" thickBot="1">
      <c r="A136" s="251" t="s">
        <v>253</v>
      </c>
      <c r="B136" s="385" t="s">
        <v>402</v>
      </c>
      <c r="C136" s="224"/>
      <c r="D136" s="224"/>
    </row>
    <row r="137" spans="1:4" s="37" customFormat="1" ht="18" customHeight="1" thickBot="1">
      <c r="A137" s="228" t="s">
        <v>19</v>
      </c>
      <c r="B137" s="372" t="s">
        <v>332</v>
      </c>
      <c r="C137" s="254">
        <f>SUM(C138:C141)</f>
        <v>0</v>
      </c>
      <c r="D137" s="254">
        <f>SUM(D138:D141)</f>
        <v>0</v>
      </c>
    </row>
    <row r="138" spans="1:4" s="37" customFormat="1" ht="18" customHeight="1">
      <c r="A138" s="229" t="s">
        <v>160</v>
      </c>
      <c r="B138" s="271" t="s">
        <v>333</v>
      </c>
      <c r="C138" s="224"/>
      <c r="D138" s="224"/>
    </row>
    <row r="139" spans="1:4" s="37" customFormat="1" ht="18" customHeight="1">
      <c r="A139" s="229" t="s">
        <v>161</v>
      </c>
      <c r="B139" s="271" t="s">
        <v>334</v>
      </c>
      <c r="C139" s="224"/>
      <c r="D139" s="224"/>
    </row>
    <row r="140" spans="1:4" s="37" customFormat="1" ht="18" customHeight="1">
      <c r="A140" s="229" t="s">
        <v>191</v>
      </c>
      <c r="B140" s="271" t="s">
        <v>335</v>
      </c>
      <c r="C140" s="224"/>
      <c r="D140" s="224"/>
    </row>
    <row r="141" spans="1:4" s="37" customFormat="1" ht="18" customHeight="1" thickBot="1">
      <c r="A141" s="229" t="s">
        <v>255</v>
      </c>
      <c r="B141" s="271" t="s">
        <v>336</v>
      </c>
      <c r="C141" s="224"/>
      <c r="D141" s="224"/>
    </row>
    <row r="142" spans="1:4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  <c r="D142" s="255">
        <f>+D123+D127+D132+D137</f>
        <v>0</v>
      </c>
    </row>
    <row r="143" spans="1:4" s="37" customFormat="1" ht="18" customHeight="1" thickBot="1">
      <c r="A143" s="256" t="s">
        <v>21</v>
      </c>
      <c r="B143" s="386" t="s">
        <v>338</v>
      </c>
      <c r="C143" s="255">
        <f>+C122+C142</f>
        <v>69713828</v>
      </c>
      <c r="D143" s="255">
        <f>+D122+D142</f>
        <v>69785927</v>
      </c>
    </row>
    <row r="144" spans="1:4" s="37" customFormat="1" ht="18" customHeight="1" thickBot="1">
      <c r="A144" s="257"/>
      <c r="B144" s="258"/>
      <c r="C144" s="243"/>
      <c r="D144" s="243"/>
    </row>
    <row r="145" spans="1:6" s="37" customFormat="1" ht="18" customHeight="1" thickBot="1">
      <c r="A145" s="259" t="s">
        <v>420</v>
      </c>
      <c r="B145" s="260"/>
      <c r="C145" s="261">
        <v>12</v>
      </c>
      <c r="D145" s="261">
        <v>14</v>
      </c>
      <c r="E145" s="46"/>
      <c r="F145" s="46"/>
    </row>
    <row r="146" spans="1:4" s="43" customFormat="1" ht="18" customHeight="1" thickBot="1">
      <c r="A146" s="259" t="s">
        <v>182</v>
      </c>
      <c r="B146" s="260"/>
      <c r="C146" s="261"/>
      <c r="D146" s="261"/>
    </row>
    <row r="147" spans="3:4" s="37" customFormat="1" ht="18" customHeight="1">
      <c r="C147" s="47"/>
      <c r="D147" s="47"/>
    </row>
  </sheetData>
  <sheetProtection/>
  <mergeCells count="4">
    <mergeCell ref="A1:D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9.3.1. melléklet az 1/2018. (III.6.) önkormányzati rendelethez</oddHeader>
  </headerFooter>
  <rowBreaks count="1" manualBreakCount="1">
    <brk id="87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workbookViewId="0" topLeftCell="A1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0.125" style="31" customWidth="1"/>
    <col min="4" max="4" width="20.125" style="32" customWidth="1"/>
    <col min="5" max="16384" width="9.375" style="32" customWidth="1"/>
  </cols>
  <sheetData>
    <row r="1" spans="1:4" s="37" customFormat="1" ht="39" customHeight="1">
      <c r="A1" s="532" t="s">
        <v>627</v>
      </c>
      <c r="B1" s="532"/>
      <c r="C1" s="532"/>
      <c r="D1" s="532"/>
    </row>
    <row r="2" spans="1:3" s="37" customFormat="1" ht="18" customHeight="1">
      <c r="A2" s="364"/>
      <c r="B2" s="498" t="s">
        <v>704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4" s="37" customFormat="1" ht="18" customHeight="1" thickBot="1">
      <c r="A5" s="39" t="s">
        <v>714</v>
      </c>
      <c r="B5" s="387" t="s">
        <v>11</v>
      </c>
      <c r="C5" s="40" t="s">
        <v>397</v>
      </c>
      <c r="D5" s="40" t="s">
        <v>709</v>
      </c>
    </row>
    <row r="6" spans="1:4" s="43" customFormat="1" ht="18" customHeight="1" thickBot="1">
      <c r="A6" s="41">
        <v>1</v>
      </c>
      <c r="B6" s="388">
        <v>2</v>
      </c>
      <c r="C6" s="42">
        <v>3</v>
      </c>
      <c r="D6" s="42">
        <v>4</v>
      </c>
    </row>
    <row r="7" spans="1:4" s="43" customFormat="1" ht="18" customHeight="1" thickBot="1">
      <c r="A7" s="222" t="s">
        <v>12</v>
      </c>
      <c r="B7" s="368" t="s">
        <v>217</v>
      </c>
      <c r="C7" s="223">
        <f>SUM(C8:C11)</f>
        <v>0</v>
      </c>
      <c r="D7" s="223">
        <f>SUM(D8:D11)</f>
        <v>0</v>
      </c>
    </row>
    <row r="8" spans="1:4" s="43" customFormat="1" ht="27">
      <c r="A8" s="229" t="s">
        <v>87</v>
      </c>
      <c r="B8" s="293" t="s">
        <v>403</v>
      </c>
      <c r="C8" s="224"/>
      <c r="D8" s="224"/>
    </row>
    <row r="9" spans="1:4" s="43" customFormat="1" ht="27">
      <c r="A9" s="230" t="s">
        <v>88</v>
      </c>
      <c r="B9" s="262" t="s">
        <v>404</v>
      </c>
      <c r="C9" s="225"/>
      <c r="D9" s="225"/>
    </row>
    <row r="10" spans="1:4" s="43" customFormat="1" ht="27">
      <c r="A10" s="230" t="s">
        <v>89</v>
      </c>
      <c r="B10" s="262" t="s">
        <v>405</v>
      </c>
      <c r="C10" s="225"/>
      <c r="D10" s="225"/>
    </row>
    <row r="11" spans="1:4" s="43" customFormat="1" ht="18.75">
      <c r="A11" s="230" t="s">
        <v>399</v>
      </c>
      <c r="B11" s="262" t="s">
        <v>406</v>
      </c>
      <c r="C11" s="225"/>
      <c r="D11" s="225"/>
    </row>
    <row r="12" spans="1:4" s="43" customFormat="1" ht="25.5">
      <c r="A12" s="230" t="s">
        <v>101</v>
      </c>
      <c r="B12" s="369" t="s">
        <v>408</v>
      </c>
      <c r="C12" s="226"/>
      <c r="D12" s="226"/>
    </row>
    <row r="13" spans="1:4" s="43" customFormat="1" ht="19.5" thickBot="1">
      <c r="A13" s="231" t="s">
        <v>400</v>
      </c>
      <c r="B13" s="262" t="s">
        <v>407</v>
      </c>
      <c r="C13" s="227"/>
      <c r="D13" s="227"/>
    </row>
    <row r="14" spans="1:4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  <c r="D14" s="223">
        <f>+D15+D16+D17+D18+D19</f>
        <v>0</v>
      </c>
    </row>
    <row r="15" spans="1:4" s="43" customFormat="1" ht="18" customHeight="1">
      <c r="A15" s="229" t="s">
        <v>93</v>
      </c>
      <c r="B15" s="293" t="s">
        <v>218</v>
      </c>
      <c r="C15" s="224"/>
      <c r="D15" s="224"/>
    </row>
    <row r="16" spans="1:4" s="43" customFormat="1" ht="18.75">
      <c r="A16" s="230" t="s">
        <v>94</v>
      </c>
      <c r="B16" s="262" t="s">
        <v>219</v>
      </c>
      <c r="C16" s="225"/>
      <c r="D16" s="225"/>
    </row>
    <row r="17" spans="1:4" s="43" customFormat="1" ht="27">
      <c r="A17" s="230" t="s">
        <v>95</v>
      </c>
      <c r="B17" s="262" t="s">
        <v>382</v>
      </c>
      <c r="C17" s="225"/>
      <c r="D17" s="225"/>
    </row>
    <row r="18" spans="1:4" s="43" customFormat="1" ht="27">
      <c r="A18" s="230" t="s">
        <v>96</v>
      </c>
      <c r="B18" s="262" t="s">
        <v>383</v>
      </c>
      <c r="C18" s="225"/>
      <c r="D18" s="225"/>
    </row>
    <row r="19" spans="1:4" s="43" customFormat="1" ht="25.5">
      <c r="A19" s="230" t="s">
        <v>97</v>
      </c>
      <c r="B19" s="221" t="s">
        <v>409</v>
      </c>
      <c r="C19" s="225"/>
      <c r="D19" s="225"/>
    </row>
    <row r="20" spans="1:4" s="43" customFormat="1" ht="19.5" thickBot="1">
      <c r="A20" s="231" t="s">
        <v>106</v>
      </c>
      <c r="B20" s="371" t="s">
        <v>220</v>
      </c>
      <c r="C20" s="232"/>
      <c r="D20" s="232"/>
    </row>
    <row r="21" spans="1:4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  <c r="D21" s="223">
        <f>+D22+D23+D24+D25+D26</f>
        <v>0</v>
      </c>
    </row>
    <row r="22" spans="1:4" s="43" customFormat="1" ht="18.75">
      <c r="A22" s="229" t="s">
        <v>76</v>
      </c>
      <c r="B22" s="293" t="s">
        <v>401</v>
      </c>
      <c r="C22" s="224"/>
      <c r="D22" s="224"/>
    </row>
    <row r="23" spans="1:4" s="43" customFormat="1" ht="27">
      <c r="A23" s="230" t="s">
        <v>77</v>
      </c>
      <c r="B23" s="262" t="s">
        <v>221</v>
      </c>
      <c r="C23" s="225"/>
      <c r="D23" s="225"/>
    </row>
    <row r="24" spans="1:4" s="43" customFormat="1" ht="27">
      <c r="A24" s="230" t="s">
        <v>78</v>
      </c>
      <c r="B24" s="262" t="s">
        <v>384</v>
      </c>
      <c r="C24" s="225"/>
      <c r="D24" s="225"/>
    </row>
    <row r="25" spans="1:4" s="43" customFormat="1" ht="27">
      <c r="A25" s="230" t="s">
        <v>79</v>
      </c>
      <c r="B25" s="262" t="s">
        <v>385</v>
      </c>
      <c r="C25" s="225"/>
      <c r="D25" s="225"/>
    </row>
    <row r="26" spans="1:4" s="43" customFormat="1" ht="18.75">
      <c r="A26" s="230" t="s">
        <v>150</v>
      </c>
      <c r="B26" s="262" t="s">
        <v>222</v>
      </c>
      <c r="C26" s="225"/>
      <c r="D26" s="225"/>
    </row>
    <row r="27" spans="1:4" s="43" customFormat="1" ht="18" customHeight="1" thickBot="1">
      <c r="A27" s="231" t="s">
        <v>151</v>
      </c>
      <c r="B27" s="371" t="s">
        <v>223</v>
      </c>
      <c r="C27" s="232"/>
      <c r="D27" s="232"/>
    </row>
    <row r="28" spans="1:4" s="43" customFormat="1" ht="18" customHeight="1" thickBot="1">
      <c r="A28" s="228" t="s">
        <v>152</v>
      </c>
      <c r="B28" s="372" t="s">
        <v>224</v>
      </c>
      <c r="C28" s="223">
        <f>+C29+C32+C33+C34</f>
        <v>0</v>
      </c>
      <c r="D28" s="223">
        <f>+D29+D32+D33+D34</f>
        <v>0</v>
      </c>
    </row>
    <row r="29" spans="1:4" s="43" customFormat="1" ht="18" customHeight="1">
      <c r="A29" s="229" t="s">
        <v>225</v>
      </c>
      <c r="B29" s="293" t="s">
        <v>231</v>
      </c>
      <c r="C29" s="233">
        <f>+C30+C31</f>
        <v>0</v>
      </c>
      <c r="D29" s="233">
        <f>+D30+D31</f>
        <v>0</v>
      </c>
    </row>
    <row r="30" spans="1:4" s="43" customFormat="1" ht="18" customHeight="1">
      <c r="A30" s="230" t="s">
        <v>226</v>
      </c>
      <c r="B30" s="262" t="s">
        <v>411</v>
      </c>
      <c r="C30" s="263"/>
      <c r="D30" s="263"/>
    </row>
    <row r="31" spans="1:4" s="43" customFormat="1" ht="18" customHeight="1">
      <c r="A31" s="230" t="s">
        <v>227</v>
      </c>
      <c r="B31" s="262" t="s">
        <v>412</v>
      </c>
      <c r="C31" s="263"/>
      <c r="D31" s="263"/>
    </row>
    <row r="32" spans="1:4" s="43" customFormat="1" ht="18" customHeight="1">
      <c r="A32" s="230" t="s">
        <v>228</v>
      </c>
      <c r="B32" s="262" t="s">
        <v>413</v>
      </c>
      <c r="C32" s="225"/>
      <c r="D32" s="225"/>
    </row>
    <row r="33" spans="1:4" s="43" customFormat="1" ht="18.75">
      <c r="A33" s="230" t="s">
        <v>229</v>
      </c>
      <c r="B33" s="262" t="s">
        <v>232</v>
      </c>
      <c r="C33" s="225"/>
      <c r="D33" s="225"/>
    </row>
    <row r="34" spans="1:4" s="43" customFormat="1" ht="18" customHeight="1" thickBot="1">
      <c r="A34" s="231" t="s">
        <v>230</v>
      </c>
      <c r="B34" s="371" t="s">
        <v>233</v>
      </c>
      <c r="C34" s="232"/>
      <c r="D34" s="232"/>
    </row>
    <row r="35" spans="1:4" s="43" customFormat="1" ht="18" customHeight="1" thickBot="1">
      <c r="A35" s="228" t="s">
        <v>16</v>
      </c>
      <c r="B35" s="372" t="s">
        <v>234</v>
      </c>
      <c r="C35" s="223">
        <f>SUM(C36:C45)</f>
        <v>0</v>
      </c>
      <c r="D35" s="223">
        <f>SUM(D36:D45)</f>
        <v>0</v>
      </c>
    </row>
    <row r="36" spans="1:4" s="43" customFormat="1" ht="18" customHeight="1">
      <c r="A36" s="229" t="s">
        <v>80</v>
      </c>
      <c r="B36" s="293" t="s">
        <v>237</v>
      </c>
      <c r="C36" s="224"/>
      <c r="D36" s="224"/>
    </row>
    <row r="37" spans="1:4" s="43" customFormat="1" ht="18" customHeight="1">
      <c r="A37" s="230" t="s">
        <v>81</v>
      </c>
      <c r="B37" s="262" t="s">
        <v>414</v>
      </c>
      <c r="C37" s="225"/>
      <c r="D37" s="225"/>
    </row>
    <row r="38" spans="1:4" s="43" customFormat="1" ht="18" customHeight="1">
      <c r="A38" s="230" t="s">
        <v>82</v>
      </c>
      <c r="B38" s="262" t="s">
        <v>415</v>
      </c>
      <c r="C38" s="225"/>
      <c r="D38" s="225"/>
    </row>
    <row r="39" spans="1:4" s="43" customFormat="1" ht="18" customHeight="1">
      <c r="A39" s="230" t="s">
        <v>154</v>
      </c>
      <c r="B39" s="262" t="s">
        <v>416</v>
      </c>
      <c r="C39" s="225"/>
      <c r="D39" s="225"/>
    </row>
    <row r="40" spans="1:4" s="43" customFormat="1" ht="18" customHeight="1">
      <c r="A40" s="230" t="s">
        <v>155</v>
      </c>
      <c r="B40" s="262" t="s">
        <v>417</v>
      </c>
      <c r="C40" s="225"/>
      <c r="D40" s="225"/>
    </row>
    <row r="41" spans="1:4" s="43" customFormat="1" ht="18" customHeight="1">
      <c r="A41" s="230" t="s">
        <v>156</v>
      </c>
      <c r="B41" s="262" t="s">
        <v>418</v>
      </c>
      <c r="C41" s="225"/>
      <c r="D41" s="225"/>
    </row>
    <row r="42" spans="1:4" s="43" customFormat="1" ht="18" customHeight="1">
      <c r="A42" s="230" t="s">
        <v>157</v>
      </c>
      <c r="B42" s="262" t="s">
        <v>238</v>
      </c>
      <c r="C42" s="225"/>
      <c r="D42" s="225"/>
    </row>
    <row r="43" spans="1:4" s="43" customFormat="1" ht="18" customHeight="1">
      <c r="A43" s="230" t="s">
        <v>158</v>
      </c>
      <c r="B43" s="262" t="s">
        <v>239</v>
      </c>
      <c r="C43" s="225"/>
      <c r="D43" s="225"/>
    </row>
    <row r="44" spans="1:4" s="43" customFormat="1" ht="18" customHeight="1">
      <c r="A44" s="230" t="s">
        <v>235</v>
      </c>
      <c r="B44" s="262" t="s">
        <v>240</v>
      </c>
      <c r="C44" s="225"/>
      <c r="D44" s="225"/>
    </row>
    <row r="45" spans="1:4" s="43" customFormat="1" ht="18" customHeight="1" thickBot="1">
      <c r="A45" s="231" t="s">
        <v>236</v>
      </c>
      <c r="B45" s="371" t="s">
        <v>419</v>
      </c>
      <c r="C45" s="232"/>
      <c r="D45" s="232"/>
    </row>
    <row r="46" spans="1:4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</row>
    <row r="47" spans="1:4" s="43" customFormat="1" ht="18" customHeight="1">
      <c r="A47" s="229" t="s">
        <v>83</v>
      </c>
      <c r="B47" s="293" t="s">
        <v>245</v>
      </c>
      <c r="C47" s="224"/>
      <c r="D47" s="224"/>
    </row>
    <row r="48" spans="1:4" s="43" customFormat="1" ht="18" customHeight="1">
      <c r="A48" s="230" t="s">
        <v>84</v>
      </c>
      <c r="B48" s="262" t="s">
        <v>246</v>
      </c>
      <c r="C48" s="225"/>
      <c r="D48" s="225"/>
    </row>
    <row r="49" spans="1:4" s="43" customFormat="1" ht="18" customHeight="1">
      <c r="A49" s="230" t="s">
        <v>242</v>
      </c>
      <c r="B49" s="262" t="s">
        <v>247</v>
      </c>
      <c r="C49" s="225"/>
      <c r="D49" s="225"/>
    </row>
    <row r="50" spans="1:4" s="43" customFormat="1" ht="18" customHeight="1">
      <c r="A50" s="230" t="s">
        <v>243</v>
      </c>
      <c r="B50" s="262" t="s">
        <v>248</v>
      </c>
      <c r="C50" s="225"/>
      <c r="D50" s="225"/>
    </row>
    <row r="51" spans="1:4" s="43" customFormat="1" ht="18" customHeight="1" thickBot="1">
      <c r="A51" s="231" t="s">
        <v>244</v>
      </c>
      <c r="B51" s="371" t="s">
        <v>249</v>
      </c>
      <c r="C51" s="232"/>
      <c r="D51" s="232"/>
    </row>
    <row r="52" spans="1:4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</row>
    <row r="53" spans="1:4" s="43" customFormat="1" ht="27">
      <c r="A53" s="229" t="s">
        <v>85</v>
      </c>
      <c r="B53" s="293" t="s">
        <v>392</v>
      </c>
      <c r="C53" s="224"/>
      <c r="D53" s="224"/>
    </row>
    <row r="54" spans="1:4" s="43" customFormat="1" ht="27">
      <c r="A54" s="230" t="s">
        <v>86</v>
      </c>
      <c r="B54" s="262" t="s">
        <v>393</v>
      </c>
      <c r="C54" s="225"/>
      <c r="D54" s="225"/>
    </row>
    <row r="55" spans="1:4" s="43" customFormat="1" ht="18.75">
      <c r="A55" s="230" t="s">
        <v>252</v>
      </c>
      <c r="B55" s="262" t="s">
        <v>250</v>
      </c>
      <c r="C55" s="225"/>
      <c r="D55" s="225"/>
    </row>
    <row r="56" spans="1:4" s="43" customFormat="1" ht="19.5" thickBot="1">
      <c r="A56" s="231" t="s">
        <v>253</v>
      </c>
      <c r="B56" s="371" t="s">
        <v>251</v>
      </c>
      <c r="C56" s="232"/>
      <c r="D56" s="232"/>
    </row>
    <row r="57" spans="1:4" s="43" customFormat="1" ht="18" customHeight="1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</row>
    <row r="58" spans="1:4" s="43" customFormat="1" ht="27">
      <c r="A58" s="229" t="s">
        <v>160</v>
      </c>
      <c r="B58" s="293" t="s">
        <v>394</v>
      </c>
      <c r="C58" s="225"/>
      <c r="D58" s="225"/>
    </row>
    <row r="59" spans="1:4" s="43" customFormat="1" ht="18.75">
      <c r="A59" s="230" t="s">
        <v>161</v>
      </c>
      <c r="B59" s="262" t="s">
        <v>395</v>
      </c>
      <c r="C59" s="225"/>
      <c r="D59" s="225"/>
    </row>
    <row r="60" spans="1:4" s="43" customFormat="1" ht="18.75">
      <c r="A60" s="230" t="s">
        <v>191</v>
      </c>
      <c r="B60" s="262" t="s">
        <v>256</v>
      </c>
      <c r="C60" s="225"/>
      <c r="D60" s="225"/>
    </row>
    <row r="61" spans="1:4" s="43" customFormat="1" ht="19.5" thickBot="1">
      <c r="A61" s="231" t="s">
        <v>255</v>
      </c>
      <c r="B61" s="371" t="s">
        <v>257</v>
      </c>
      <c r="C61" s="225"/>
      <c r="D61" s="225"/>
    </row>
    <row r="62" spans="1:4" s="43" customFormat="1" ht="19.5" thickBot="1">
      <c r="A62" s="228" t="s">
        <v>20</v>
      </c>
      <c r="B62" s="372" t="s">
        <v>258</v>
      </c>
      <c r="C62" s="223">
        <f>+C7+C14+C21+C28+C35+C46+C52+C57</f>
        <v>0</v>
      </c>
      <c r="D62" s="223">
        <f>+D7+D14+D21+D28+D35+D46+D52+D57</f>
        <v>0</v>
      </c>
    </row>
    <row r="63" spans="1:4" s="43" customFormat="1" ht="18" customHeight="1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</row>
    <row r="64" spans="1:4" s="43" customFormat="1" ht="18" customHeight="1">
      <c r="A64" s="229" t="s">
        <v>287</v>
      </c>
      <c r="B64" s="293" t="s">
        <v>259</v>
      </c>
      <c r="C64" s="225"/>
      <c r="D64" s="225"/>
    </row>
    <row r="65" spans="1:4" s="43" customFormat="1" ht="27">
      <c r="A65" s="230" t="s">
        <v>296</v>
      </c>
      <c r="B65" s="262" t="s">
        <v>260</v>
      </c>
      <c r="C65" s="225"/>
      <c r="D65" s="225"/>
    </row>
    <row r="66" spans="1:4" s="43" customFormat="1" ht="19.5" thickBot="1">
      <c r="A66" s="231" t="s">
        <v>297</v>
      </c>
      <c r="B66" s="373" t="s">
        <v>261</v>
      </c>
      <c r="C66" s="225"/>
      <c r="D66" s="225"/>
    </row>
    <row r="67" spans="1:4" s="43" customFormat="1" ht="18" customHeight="1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</row>
    <row r="68" spans="1:4" s="43" customFormat="1" ht="18.75">
      <c r="A68" s="229" t="s">
        <v>130</v>
      </c>
      <c r="B68" s="293" t="s">
        <v>264</v>
      </c>
      <c r="C68" s="225"/>
      <c r="D68" s="225"/>
    </row>
    <row r="69" spans="1:4" s="43" customFormat="1" ht="18.75">
      <c r="A69" s="230" t="s">
        <v>131</v>
      </c>
      <c r="B69" s="262" t="s">
        <v>265</v>
      </c>
      <c r="C69" s="225"/>
      <c r="D69" s="225"/>
    </row>
    <row r="70" spans="1:4" s="43" customFormat="1" ht="18.75">
      <c r="A70" s="230" t="s">
        <v>288</v>
      </c>
      <c r="B70" s="262" t="s">
        <v>266</v>
      </c>
      <c r="C70" s="225"/>
      <c r="D70" s="225"/>
    </row>
    <row r="71" spans="1:4" s="43" customFormat="1" ht="19.5" thickBot="1">
      <c r="A71" s="231" t="s">
        <v>289</v>
      </c>
      <c r="B71" s="371" t="s">
        <v>267</v>
      </c>
      <c r="C71" s="225"/>
      <c r="D71" s="225"/>
    </row>
    <row r="72" spans="1:4" s="43" customFormat="1" ht="18" customHeight="1" thickBot="1">
      <c r="A72" s="234" t="s">
        <v>268</v>
      </c>
      <c r="B72" s="370" t="s">
        <v>269</v>
      </c>
      <c r="C72" s="223">
        <f>SUM(C73:C74)</f>
        <v>132758</v>
      </c>
      <c r="D72" s="223">
        <f>SUM(D73:D74)</f>
        <v>204857</v>
      </c>
    </row>
    <row r="73" spans="1:4" s="43" customFormat="1" ht="18" customHeight="1">
      <c r="A73" s="229" t="s">
        <v>290</v>
      </c>
      <c r="B73" s="293" t="s">
        <v>270</v>
      </c>
      <c r="C73" s="225">
        <v>132758</v>
      </c>
      <c r="D73" s="225">
        <v>204857</v>
      </c>
    </row>
    <row r="74" spans="1:4" s="43" customFormat="1" ht="18" customHeight="1" thickBot="1">
      <c r="A74" s="231" t="s">
        <v>291</v>
      </c>
      <c r="B74" s="293" t="s">
        <v>644</v>
      </c>
      <c r="C74" s="225">
        <v>0</v>
      </c>
      <c r="D74" s="225">
        <v>0</v>
      </c>
    </row>
    <row r="75" spans="1:4" s="43" customFormat="1" ht="18" customHeight="1" thickBot="1">
      <c r="A75" s="234" t="s">
        <v>271</v>
      </c>
      <c r="B75" s="370" t="s">
        <v>272</v>
      </c>
      <c r="C75" s="223">
        <f>SUM(C76:C78)</f>
        <v>69581070</v>
      </c>
      <c r="D75" s="223">
        <f>SUM(D76:D78)</f>
        <v>69581070</v>
      </c>
    </row>
    <row r="76" spans="1:2" s="43" customFormat="1" ht="18" customHeight="1">
      <c r="A76" s="229" t="s">
        <v>292</v>
      </c>
      <c r="B76" s="293" t="s">
        <v>446</v>
      </c>
    </row>
    <row r="77" spans="1:4" s="43" customFormat="1" ht="18" customHeight="1">
      <c r="A77" s="230" t="s">
        <v>293</v>
      </c>
      <c r="B77" s="262" t="s">
        <v>273</v>
      </c>
      <c r="C77" s="225"/>
      <c r="D77" s="225"/>
    </row>
    <row r="78" spans="1:4" s="43" customFormat="1" ht="18" customHeight="1" thickBot="1">
      <c r="A78" s="231" t="s">
        <v>294</v>
      </c>
      <c r="B78" s="371" t="s">
        <v>636</v>
      </c>
      <c r="C78" s="225">
        <v>69581070</v>
      </c>
      <c r="D78" s="225">
        <v>69581070</v>
      </c>
    </row>
    <row r="79" spans="1:4" s="43" customFormat="1" ht="18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</row>
    <row r="80" spans="1:4" s="43" customFormat="1" ht="18" customHeight="1">
      <c r="A80" s="235" t="s">
        <v>276</v>
      </c>
      <c r="B80" s="293" t="s">
        <v>277</v>
      </c>
      <c r="C80" s="225"/>
      <c r="D80" s="225"/>
    </row>
    <row r="81" spans="1:4" s="43" customFormat="1" ht="30">
      <c r="A81" s="236" t="s">
        <v>278</v>
      </c>
      <c r="B81" s="262" t="s">
        <v>279</v>
      </c>
      <c r="C81" s="225"/>
      <c r="D81" s="225"/>
    </row>
    <row r="82" spans="1:4" s="43" customFormat="1" ht="20.25" customHeight="1">
      <c r="A82" s="236" t="s">
        <v>280</v>
      </c>
      <c r="B82" s="262" t="s">
        <v>281</v>
      </c>
      <c r="C82" s="225"/>
      <c r="D82" s="225"/>
    </row>
    <row r="83" spans="1:4" s="43" customFormat="1" ht="18" customHeight="1" thickBot="1">
      <c r="A83" s="237" t="s">
        <v>282</v>
      </c>
      <c r="B83" s="371" t="s">
        <v>283</v>
      </c>
      <c r="C83" s="225"/>
      <c r="D83" s="225"/>
    </row>
    <row r="84" spans="1:4" s="43" customFormat="1" ht="18" customHeight="1" thickBot="1">
      <c r="A84" s="234" t="s">
        <v>284</v>
      </c>
      <c r="B84" s="370" t="s">
        <v>635</v>
      </c>
      <c r="C84" s="238"/>
      <c r="D84" s="238"/>
    </row>
    <row r="85" spans="1:4" s="43" customFormat="1" ht="19.5" thickBot="1">
      <c r="A85" s="234" t="s">
        <v>285</v>
      </c>
      <c r="B85" s="374" t="s">
        <v>286</v>
      </c>
      <c r="C85" s="223">
        <f>+C63+C67+C72+C75+C79+C84</f>
        <v>69713828</v>
      </c>
      <c r="D85" s="223">
        <f>+D63+D67+D72+D75+D79+D84</f>
        <v>69785927</v>
      </c>
    </row>
    <row r="86" spans="1:4" s="43" customFormat="1" ht="18" customHeight="1" thickBot="1">
      <c r="A86" s="239" t="s">
        <v>298</v>
      </c>
      <c r="B86" s="375" t="s">
        <v>378</v>
      </c>
      <c r="C86" s="223">
        <f>+C62+C85</f>
        <v>69713828</v>
      </c>
      <c r="D86" s="223">
        <f>+D62+D85</f>
        <v>69785927</v>
      </c>
    </row>
    <row r="87" spans="1:4" s="43" customFormat="1" ht="19.5" thickBot="1">
      <c r="A87" s="240"/>
      <c r="B87" s="376"/>
      <c r="C87" s="241"/>
      <c r="D87" s="241"/>
    </row>
    <row r="88" spans="1:4" s="37" customFormat="1" ht="18" customHeight="1" thickBot="1">
      <c r="A88" s="365" t="s">
        <v>45</v>
      </c>
      <c r="B88" s="377"/>
      <c r="C88" s="366"/>
      <c r="D88" s="366"/>
    </row>
    <row r="89" spans="1:4" s="44" customFormat="1" ht="18" customHeight="1" thickBot="1">
      <c r="A89" s="228" t="s">
        <v>12</v>
      </c>
      <c r="B89" s="378" t="s">
        <v>633</v>
      </c>
      <c r="C89" s="367">
        <f>SUM(C90:C94)</f>
        <v>69332828</v>
      </c>
      <c r="D89" s="367">
        <f>SUM(D90:D94)</f>
        <v>68912927</v>
      </c>
    </row>
    <row r="90" spans="1:4" s="37" customFormat="1" ht="18" customHeight="1">
      <c r="A90" s="229" t="s">
        <v>87</v>
      </c>
      <c r="B90" s="379" t="s">
        <v>40</v>
      </c>
      <c r="C90" s="224">
        <v>45306828</v>
      </c>
      <c r="D90" s="224">
        <v>45306828</v>
      </c>
    </row>
    <row r="91" spans="1:4" s="43" customFormat="1" ht="18" customHeight="1">
      <c r="A91" s="230" t="s">
        <v>88</v>
      </c>
      <c r="B91" s="264" t="s">
        <v>162</v>
      </c>
      <c r="C91" s="224">
        <v>8700000</v>
      </c>
      <c r="D91" s="224">
        <v>8700000</v>
      </c>
    </row>
    <row r="92" spans="1:4" s="37" customFormat="1" ht="18" customHeight="1">
      <c r="A92" s="230" t="s">
        <v>89</v>
      </c>
      <c r="B92" s="264" t="s">
        <v>122</v>
      </c>
      <c r="C92" s="224">
        <v>15326000</v>
      </c>
      <c r="D92" s="224">
        <v>14906099</v>
      </c>
    </row>
    <row r="93" spans="1:4" s="37" customFormat="1" ht="18" customHeight="1">
      <c r="A93" s="230" t="s">
        <v>90</v>
      </c>
      <c r="B93" s="380" t="s">
        <v>163</v>
      </c>
      <c r="C93" s="224">
        <v>0</v>
      </c>
      <c r="D93" s="224">
        <v>0</v>
      </c>
    </row>
    <row r="94" spans="1:4" s="37" customFormat="1" ht="18" customHeight="1">
      <c r="A94" s="230" t="s">
        <v>101</v>
      </c>
      <c r="B94" s="381" t="s">
        <v>164</v>
      </c>
      <c r="C94" s="232">
        <f>SUM(C95:C104)</f>
        <v>0</v>
      </c>
      <c r="D94" s="232">
        <f>SUM(D95:D104)</f>
        <v>0</v>
      </c>
    </row>
    <row r="95" spans="1:4" s="37" customFormat="1" ht="18" customHeight="1">
      <c r="A95" s="230" t="s">
        <v>91</v>
      </c>
      <c r="B95" s="264" t="s">
        <v>301</v>
      </c>
      <c r="C95" s="224"/>
      <c r="D95" s="224"/>
    </row>
    <row r="96" spans="1:4" s="37" customFormat="1" ht="18" customHeight="1">
      <c r="A96" s="230" t="s">
        <v>92</v>
      </c>
      <c r="B96" s="266" t="s">
        <v>302</v>
      </c>
      <c r="C96" s="224"/>
      <c r="D96" s="224"/>
    </row>
    <row r="97" spans="1:4" s="37" customFormat="1" ht="18" customHeight="1">
      <c r="A97" s="230" t="s">
        <v>102</v>
      </c>
      <c r="B97" s="264" t="s">
        <v>303</v>
      </c>
      <c r="C97" s="224"/>
      <c r="D97" s="224"/>
    </row>
    <row r="98" spans="1:4" s="37" customFormat="1" ht="18" customHeight="1">
      <c r="A98" s="230" t="s">
        <v>103</v>
      </c>
      <c r="B98" s="264" t="s">
        <v>640</v>
      </c>
      <c r="C98" s="224"/>
      <c r="D98" s="224"/>
    </row>
    <row r="99" spans="1:4" s="37" customFormat="1" ht="18" customHeight="1">
      <c r="A99" s="230" t="s">
        <v>104</v>
      </c>
      <c r="B99" s="266" t="s">
        <v>305</v>
      </c>
      <c r="C99" s="224"/>
      <c r="D99" s="224"/>
    </row>
    <row r="100" spans="1:4" s="37" customFormat="1" ht="18" customHeight="1">
      <c r="A100" s="230" t="s">
        <v>105</v>
      </c>
      <c r="B100" s="266" t="s">
        <v>306</v>
      </c>
      <c r="C100" s="224"/>
      <c r="D100" s="224"/>
    </row>
    <row r="101" spans="1:4" s="37" customFormat="1" ht="18" customHeight="1">
      <c r="A101" s="230" t="s">
        <v>107</v>
      </c>
      <c r="B101" s="264" t="s">
        <v>641</v>
      </c>
      <c r="C101" s="224"/>
      <c r="D101" s="224"/>
    </row>
    <row r="102" spans="1:4" s="37" customFormat="1" ht="18" customHeight="1">
      <c r="A102" s="251" t="s">
        <v>165</v>
      </c>
      <c r="B102" s="267" t="s">
        <v>308</v>
      </c>
      <c r="C102" s="224"/>
      <c r="D102" s="224"/>
    </row>
    <row r="103" spans="1:4" s="37" customFormat="1" ht="18" customHeight="1">
      <c r="A103" s="230" t="s">
        <v>299</v>
      </c>
      <c r="B103" s="267" t="s">
        <v>309</v>
      </c>
      <c r="C103" s="224"/>
      <c r="D103" s="224"/>
    </row>
    <row r="104" spans="1:4" s="37" customFormat="1" ht="18" customHeight="1" thickBot="1">
      <c r="A104" s="252" t="s">
        <v>300</v>
      </c>
      <c r="B104" s="268" t="s">
        <v>310</v>
      </c>
      <c r="C104" s="224"/>
      <c r="D104" s="224"/>
    </row>
    <row r="105" spans="1:4" s="37" customFormat="1" ht="18" customHeight="1" thickBot="1">
      <c r="A105" s="228" t="s">
        <v>13</v>
      </c>
      <c r="B105" s="382" t="s">
        <v>634</v>
      </c>
      <c r="C105" s="223">
        <f>+C106+C108+C110</f>
        <v>381000</v>
      </c>
      <c r="D105" s="223">
        <f>+D106+D108+D110</f>
        <v>873000</v>
      </c>
    </row>
    <row r="106" spans="1:4" s="37" customFormat="1" ht="18" customHeight="1">
      <c r="A106" s="229" t="s">
        <v>93</v>
      </c>
      <c r="B106" s="264" t="s">
        <v>190</v>
      </c>
      <c r="C106" s="224">
        <v>381000</v>
      </c>
      <c r="D106" s="224">
        <v>873000</v>
      </c>
    </row>
    <row r="107" spans="1:4" s="37" customFormat="1" ht="18" customHeight="1">
      <c r="A107" s="229" t="s">
        <v>94</v>
      </c>
      <c r="B107" s="267" t="s">
        <v>314</v>
      </c>
      <c r="C107" s="224"/>
      <c r="D107" s="224"/>
    </row>
    <row r="108" spans="1:4" s="37" customFormat="1" ht="18" customHeight="1">
      <c r="A108" s="229" t="s">
        <v>95</v>
      </c>
      <c r="B108" s="267" t="s">
        <v>166</v>
      </c>
      <c r="C108" s="224"/>
      <c r="D108" s="224"/>
    </row>
    <row r="109" spans="1:4" s="37" customFormat="1" ht="18" customHeight="1">
      <c r="A109" s="229" t="s">
        <v>96</v>
      </c>
      <c r="B109" s="267" t="s">
        <v>315</v>
      </c>
      <c r="C109" s="224"/>
      <c r="D109" s="224"/>
    </row>
    <row r="110" spans="1:4" s="37" customFormat="1" ht="18" customHeight="1">
      <c r="A110" s="229" t="s">
        <v>97</v>
      </c>
      <c r="B110" s="383" t="s">
        <v>192</v>
      </c>
      <c r="C110" s="253">
        <f>SUM(C111:C118)</f>
        <v>0</v>
      </c>
      <c r="D110" s="253">
        <f>SUM(D111:D118)</f>
        <v>0</v>
      </c>
    </row>
    <row r="111" spans="1:4" s="37" customFormat="1" ht="25.5">
      <c r="A111" s="229" t="s">
        <v>106</v>
      </c>
      <c r="B111" s="384" t="s">
        <v>386</v>
      </c>
      <c r="C111" s="224"/>
      <c r="D111" s="224"/>
    </row>
    <row r="112" spans="1:4" s="37" customFormat="1" ht="25.5">
      <c r="A112" s="229" t="s">
        <v>108</v>
      </c>
      <c r="B112" s="271" t="s">
        <v>320</v>
      </c>
      <c r="C112" s="224"/>
      <c r="D112" s="224"/>
    </row>
    <row r="113" spans="1:4" s="37" customFormat="1" ht="25.5">
      <c r="A113" s="229" t="s">
        <v>167</v>
      </c>
      <c r="B113" s="264" t="s">
        <v>304</v>
      </c>
      <c r="C113" s="224"/>
      <c r="D113" s="224"/>
    </row>
    <row r="114" spans="1:4" s="37" customFormat="1" ht="18.75">
      <c r="A114" s="229" t="s">
        <v>168</v>
      </c>
      <c r="B114" s="264" t="s">
        <v>319</v>
      </c>
      <c r="C114" s="224"/>
      <c r="D114" s="224"/>
    </row>
    <row r="115" spans="1:4" s="37" customFormat="1" ht="18.75">
      <c r="A115" s="229" t="s">
        <v>169</v>
      </c>
      <c r="B115" s="264" t="s">
        <v>318</v>
      </c>
      <c r="C115" s="224"/>
      <c r="D115" s="224"/>
    </row>
    <row r="116" spans="1:4" s="37" customFormat="1" ht="25.5">
      <c r="A116" s="229" t="s">
        <v>311</v>
      </c>
      <c r="B116" s="264" t="s">
        <v>307</v>
      </c>
      <c r="C116" s="224"/>
      <c r="D116" s="224"/>
    </row>
    <row r="117" spans="1:4" s="37" customFormat="1" ht="18.75">
      <c r="A117" s="229" t="s">
        <v>312</v>
      </c>
      <c r="B117" s="264" t="s">
        <v>317</v>
      </c>
      <c r="C117" s="224"/>
      <c r="D117" s="224"/>
    </row>
    <row r="118" spans="1:4" s="37" customFormat="1" ht="26.25" thickBot="1">
      <c r="A118" s="251" t="s">
        <v>313</v>
      </c>
      <c r="B118" s="264" t="s">
        <v>316</v>
      </c>
      <c r="C118" s="224"/>
      <c r="D118" s="224"/>
    </row>
    <row r="119" spans="1:4" s="37" customFormat="1" ht="18" customHeight="1" thickBot="1">
      <c r="A119" s="228" t="s">
        <v>14</v>
      </c>
      <c r="B119" s="372" t="s">
        <v>321</v>
      </c>
      <c r="C119" s="223">
        <f>+C120+C121</f>
        <v>0</v>
      </c>
      <c r="D119" s="223">
        <f>+D120+D121</f>
        <v>0</v>
      </c>
    </row>
    <row r="120" spans="1:4" s="37" customFormat="1" ht="18" customHeight="1">
      <c r="A120" s="229" t="s">
        <v>76</v>
      </c>
      <c r="B120" s="271" t="s">
        <v>46</v>
      </c>
      <c r="C120" s="224"/>
      <c r="D120" s="224"/>
    </row>
    <row r="121" spans="1:4" s="37" customFormat="1" ht="18" customHeight="1" thickBot="1">
      <c r="A121" s="231" t="s">
        <v>77</v>
      </c>
      <c r="B121" s="267" t="s">
        <v>47</v>
      </c>
      <c r="C121" s="224"/>
      <c r="D121" s="224"/>
    </row>
    <row r="122" spans="1:4" s="37" customFormat="1" ht="18" customHeight="1" thickBot="1">
      <c r="A122" s="228" t="s">
        <v>15</v>
      </c>
      <c r="B122" s="372" t="s">
        <v>322</v>
      </c>
      <c r="C122" s="223">
        <f>+C89+C105+C119</f>
        <v>69713828</v>
      </c>
      <c r="D122" s="223">
        <f>+D89+D105+D119</f>
        <v>69785927</v>
      </c>
    </row>
    <row r="123" spans="1:4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</row>
    <row r="124" spans="1:4" s="37" customFormat="1" ht="18" customHeight="1">
      <c r="A124" s="229" t="s">
        <v>80</v>
      </c>
      <c r="B124" s="271" t="s">
        <v>323</v>
      </c>
      <c r="C124" s="224"/>
      <c r="D124" s="224"/>
    </row>
    <row r="125" spans="1:4" s="37" customFormat="1" ht="18" customHeight="1">
      <c r="A125" s="229" t="s">
        <v>81</v>
      </c>
      <c r="B125" s="271" t="s">
        <v>643</v>
      </c>
      <c r="C125" s="224"/>
      <c r="D125" s="224"/>
    </row>
    <row r="126" spans="1:4" s="37" customFormat="1" ht="18" customHeight="1" thickBot="1">
      <c r="A126" s="251" t="s">
        <v>82</v>
      </c>
      <c r="B126" s="385" t="s">
        <v>324</v>
      </c>
      <c r="C126" s="224"/>
      <c r="D126" s="224"/>
    </row>
    <row r="127" spans="1:4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</row>
    <row r="128" spans="1:4" s="37" customFormat="1" ht="18" customHeight="1">
      <c r="A128" s="229" t="s">
        <v>83</v>
      </c>
      <c r="B128" s="271" t="s">
        <v>325</v>
      </c>
      <c r="C128" s="224"/>
      <c r="D128" s="224"/>
    </row>
    <row r="129" spans="1:4" s="37" customFormat="1" ht="18" customHeight="1">
      <c r="A129" s="229" t="s">
        <v>84</v>
      </c>
      <c r="B129" s="271" t="s">
        <v>326</v>
      </c>
      <c r="C129" s="224"/>
      <c r="D129" s="224"/>
    </row>
    <row r="130" spans="1:4" s="37" customFormat="1" ht="18" customHeight="1">
      <c r="A130" s="229" t="s">
        <v>242</v>
      </c>
      <c r="B130" s="271" t="s">
        <v>327</v>
      </c>
      <c r="C130" s="224"/>
      <c r="D130" s="224"/>
    </row>
    <row r="131" spans="1:4" s="37" customFormat="1" ht="18" customHeight="1" thickBot="1">
      <c r="A131" s="251" t="s">
        <v>243</v>
      </c>
      <c r="B131" s="385" t="s">
        <v>328</v>
      </c>
      <c r="C131" s="224"/>
      <c r="D131" s="224"/>
    </row>
    <row r="132" spans="1:4" s="37" customFormat="1" ht="18" customHeight="1" thickBot="1">
      <c r="A132" s="228" t="s">
        <v>18</v>
      </c>
      <c r="B132" s="372" t="s">
        <v>329</v>
      </c>
      <c r="C132" s="223">
        <f>SUM(C133:C136)</f>
        <v>0</v>
      </c>
      <c r="D132" s="223">
        <f>SUM(D133:D136)</f>
        <v>0</v>
      </c>
    </row>
    <row r="133" spans="1:4" s="37" customFormat="1" ht="18" customHeight="1">
      <c r="A133" s="229" t="s">
        <v>85</v>
      </c>
      <c r="B133" s="271" t="s">
        <v>330</v>
      </c>
      <c r="C133" s="224"/>
      <c r="D133" s="224"/>
    </row>
    <row r="134" spans="1:4" s="37" customFormat="1" ht="18" customHeight="1">
      <c r="A134" s="229" t="s">
        <v>86</v>
      </c>
      <c r="B134" s="271" t="s">
        <v>339</v>
      </c>
      <c r="C134" s="224"/>
      <c r="D134" s="224"/>
    </row>
    <row r="135" spans="1:4" s="37" customFormat="1" ht="18" customHeight="1">
      <c r="A135" s="229" t="s">
        <v>252</v>
      </c>
      <c r="B135" s="271" t="s">
        <v>331</v>
      </c>
      <c r="C135" s="224"/>
      <c r="D135" s="224"/>
    </row>
    <row r="136" spans="1:4" s="37" customFormat="1" ht="18" customHeight="1" thickBot="1">
      <c r="A136" s="251" t="s">
        <v>253</v>
      </c>
      <c r="B136" s="385" t="s">
        <v>402</v>
      </c>
      <c r="C136" s="224"/>
      <c r="D136" s="224"/>
    </row>
    <row r="137" spans="1:4" s="37" customFormat="1" ht="18" customHeight="1" thickBot="1">
      <c r="A137" s="228" t="s">
        <v>19</v>
      </c>
      <c r="B137" s="372" t="s">
        <v>332</v>
      </c>
      <c r="C137" s="254">
        <f>SUM(C138:C141)</f>
        <v>0</v>
      </c>
      <c r="D137" s="254">
        <f>SUM(D138:D141)</f>
        <v>0</v>
      </c>
    </row>
    <row r="138" spans="1:4" s="37" customFormat="1" ht="18" customHeight="1">
      <c r="A138" s="229" t="s">
        <v>160</v>
      </c>
      <c r="B138" s="271" t="s">
        <v>333</v>
      </c>
      <c r="C138" s="224"/>
      <c r="D138" s="224"/>
    </row>
    <row r="139" spans="1:4" s="37" customFormat="1" ht="18" customHeight="1">
      <c r="A139" s="229" t="s">
        <v>161</v>
      </c>
      <c r="B139" s="271" t="s">
        <v>334</v>
      </c>
      <c r="C139" s="224"/>
      <c r="D139" s="224"/>
    </row>
    <row r="140" spans="1:4" s="37" customFormat="1" ht="18" customHeight="1">
      <c r="A140" s="229" t="s">
        <v>191</v>
      </c>
      <c r="B140" s="271" t="s">
        <v>335</v>
      </c>
      <c r="C140" s="224"/>
      <c r="D140" s="224"/>
    </row>
    <row r="141" spans="1:4" s="37" customFormat="1" ht="18" customHeight="1" thickBot="1">
      <c r="A141" s="229" t="s">
        <v>255</v>
      </c>
      <c r="B141" s="271" t="s">
        <v>336</v>
      </c>
      <c r="C141" s="224"/>
      <c r="D141" s="224"/>
    </row>
    <row r="142" spans="1:4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  <c r="D142" s="255">
        <f>+D123+D127+D132+D137</f>
        <v>0</v>
      </c>
    </row>
    <row r="143" spans="1:4" s="37" customFormat="1" ht="18" customHeight="1" thickBot="1">
      <c r="A143" s="256" t="s">
        <v>21</v>
      </c>
      <c r="B143" s="386" t="s">
        <v>338</v>
      </c>
      <c r="C143" s="255">
        <f>+C122+C142</f>
        <v>69713828</v>
      </c>
      <c r="D143" s="255">
        <f>+D122+D142</f>
        <v>69785927</v>
      </c>
    </row>
    <row r="144" spans="1:4" s="37" customFormat="1" ht="18" customHeight="1" thickBot="1">
      <c r="A144" s="257"/>
      <c r="B144" s="258"/>
      <c r="C144" s="243"/>
      <c r="D144" s="243"/>
    </row>
    <row r="145" spans="1:6" s="37" customFormat="1" ht="18" customHeight="1" thickBot="1">
      <c r="A145" s="259" t="s">
        <v>420</v>
      </c>
      <c r="B145" s="260"/>
      <c r="C145" s="261">
        <v>12</v>
      </c>
      <c r="D145" s="261">
        <v>14</v>
      </c>
      <c r="E145" s="46"/>
      <c r="F145" s="46"/>
    </row>
    <row r="146" spans="1:4" s="43" customFormat="1" ht="18" customHeight="1" thickBot="1">
      <c r="A146" s="259" t="s">
        <v>182</v>
      </c>
      <c r="B146" s="260"/>
      <c r="C146" s="261"/>
      <c r="D146" s="261"/>
    </row>
    <row r="147" spans="3:4" s="37" customFormat="1" ht="18" customHeight="1">
      <c r="C147" s="47"/>
      <c r="D147" s="47"/>
    </row>
  </sheetData>
  <sheetProtection/>
  <mergeCells count="4">
    <mergeCell ref="A1:D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9.3.1. melléklet az 1/2018. (III.6.) önkormányzati rendelethez</oddHeader>
  </headerFooter>
  <rowBreaks count="1" manualBreakCount="1">
    <brk id="87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B2" sqref="B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53.25" customHeight="1">
      <c r="A1" s="500" t="s">
        <v>628</v>
      </c>
      <c r="B1" s="504"/>
      <c r="C1" s="504"/>
    </row>
    <row r="2" spans="1:3" s="37" customFormat="1" ht="18" customHeight="1">
      <c r="A2" s="364"/>
      <c r="B2" s="498" t="s">
        <v>704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3" s="37" customFormat="1" ht="18" customHeight="1" thickBot="1">
      <c r="A5" s="39" t="s">
        <v>56</v>
      </c>
      <c r="B5" s="387" t="s">
        <v>11</v>
      </c>
      <c r="C5" s="40" t="s">
        <v>397</v>
      </c>
    </row>
    <row r="6" spans="1:3" s="43" customFormat="1" ht="18" customHeight="1" thickBot="1">
      <c r="A6" s="41">
        <v>1</v>
      </c>
      <c r="B6" s="388">
        <v>2</v>
      </c>
      <c r="C6" s="42">
        <v>3</v>
      </c>
    </row>
    <row r="7" spans="1:3" s="43" customFormat="1" ht="18" customHeight="1" thickBot="1">
      <c r="A7" s="222" t="s">
        <v>12</v>
      </c>
      <c r="B7" s="368" t="s">
        <v>217</v>
      </c>
      <c r="C7" s="223">
        <f>SUM(C8:C11)</f>
        <v>0</v>
      </c>
    </row>
    <row r="8" spans="1:3" s="43" customFormat="1" ht="27">
      <c r="A8" s="229" t="s">
        <v>87</v>
      </c>
      <c r="B8" s="293" t="s">
        <v>403</v>
      </c>
      <c r="C8" s="224"/>
    </row>
    <row r="9" spans="1:3" s="43" customFormat="1" ht="27">
      <c r="A9" s="230" t="s">
        <v>88</v>
      </c>
      <c r="B9" s="262" t="s">
        <v>404</v>
      </c>
      <c r="C9" s="225"/>
    </row>
    <row r="10" spans="1:3" s="43" customFormat="1" ht="27">
      <c r="A10" s="230" t="s">
        <v>89</v>
      </c>
      <c r="B10" s="262" t="s">
        <v>405</v>
      </c>
      <c r="C10" s="225"/>
    </row>
    <row r="11" spans="1:3" s="43" customFormat="1" ht="18.75">
      <c r="A11" s="230" t="s">
        <v>399</v>
      </c>
      <c r="B11" s="262" t="s">
        <v>406</v>
      </c>
      <c r="C11" s="225"/>
    </row>
    <row r="12" spans="1:3" s="43" customFormat="1" ht="25.5">
      <c r="A12" s="230" t="s">
        <v>101</v>
      </c>
      <c r="B12" s="369" t="s">
        <v>408</v>
      </c>
      <c r="C12" s="226"/>
    </row>
    <row r="13" spans="1:3" s="43" customFormat="1" ht="19.5" thickBot="1">
      <c r="A13" s="231" t="s">
        <v>400</v>
      </c>
      <c r="B13" s="262" t="s">
        <v>407</v>
      </c>
      <c r="C13" s="227"/>
    </row>
    <row r="14" spans="1:3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</row>
    <row r="15" spans="1:3" s="43" customFormat="1" ht="18" customHeight="1">
      <c r="A15" s="229" t="s">
        <v>93</v>
      </c>
      <c r="B15" s="293" t="s">
        <v>218</v>
      </c>
      <c r="C15" s="224"/>
    </row>
    <row r="16" spans="1:3" s="43" customFormat="1" ht="18.75">
      <c r="A16" s="230" t="s">
        <v>94</v>
      </c>
      <c r="B16" s="262" t="s">
        <v>219</v>
      </c>
      <c r="C16" s="225"/>
    </row>
    <row r="17" spans="1:3" s="43" customFormat="1" ht="27">
      <c r="A17" s="230" t="s">
        <v>95</v>
      </c>
      <c r="B17" s="262" t="s">
        <v>382</v>
      </c>
      <c r="C17" s="225"/>
    </row>
    <row r="18" spans="1:3" s="43" customFormat="1" ht="27">
      <c r="A18" s="230" t="s">
        <v>96</v>
      </c>
      <c r="B18" s="262" t="s">
        <v>383</v>
      </c>
      <c r="C18" s="225"/>
    </row>
    <row r="19" spans="1:3" s="43" customFormat="1" ht="25.5">
      <c r="A19" s="230" t="s">
        <v>97</v>
      </c>
      <c r="B19" s="221" t="s">
        <v>409</v>
      </c>
      <c r="C19" s="225"/>
    </row>
    <row r="20" spans="1:3" s="43" customFormat="1" ht="19.5" thickBot="1">
      <c r="A20" s="231" t="s">
        <v>106</v>
      </c>
      <c r="B20" s="371" t="s">
        <v>220</v>
      </c>
      <c r="C20" s="232"/>
    </row>
    <row r="21" spans="1:3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</row>
    <row r="22" spans="1:3" s="43" customFormat="1" ht="18.75">
      <c r="A22" s="229" t="s">
        <v>76</v>
      </c>
      <c r="B22" s="293" t="s">
        <v>401</v>
      </c>
      <c r="C22" s="224"/>
    </row>
    <row r="23" spans="1:3" s="43" customFormat="1" ht="27">
      <c r="A23" s="230" t="s">
        <v>77</v>
      </c>
      <c r="B23" s="262" t="s">
        <v>221</v>
      </c>
      <c r="C23" s="225"/>
    </row>
    <row r="24" spans="1:3" s="43" customFormat="1" ht="27">
      <c r="A24" s="230" t="s">
        <v>78</v>
      </c>
      <c r="B24" s="262" t="s">
        <v>384</v>
      </c>
      <c r="C24" s="225"/>
    </row>
    <row r="25" spans="1:3" s="43" customFormat="1" ht="27">
      <c r="A25" s="230" t="s">
        <v>79</v>
      </c>
      <c r="B25" s="262" t="s">
        <v>385</v>
      </c>
      <c r="C25" s="225"/>
    </row>
    <row r="26" spans="1:3" s="43" customFormat="1" ht="18.75">
      <c r="A26" s="230" t="s">
        <v>150</v>
      </c>
      <c r="B26" s="262" t="s">
        <v>222</v>
      </c>
      <c r="C26" s="225"/>
    </row>
    <row r="27" spans="1:3" s="43" customFormat="1" ht="18" customHeight="1" thickBot="1">
      <c r="A27" s="231" t="s">
        <v>151</v>
      </c>
      <c r="B27" s="371" t="s">
        <v>223</v>
      </c>
      <c r="C27" s="232"/>
    </row>
    <row r="28" spans="1:3" s="43" customFormat="1" ht="18" customHeight="1" thickBot="1">
      <c r="A28" s="228" t="s">
        <v>152</v>
      </c>
      <c r="B28" s="372" t="s">
        <v>224</v>
      </c>
      <c r="C28" s="223">
        <f>+C29+C32+C33+C34</f>
        <v>0</v>
      </c>
    </row>
    <row r="29" spans="1:3" s="43" customFormat="1" ht="18" customHeight="1">
      <c r="A29" s="229" t="s">
        <v>225</v>
      </c>
      <c r="B29" s="293" t="s">
        <v>231</v>
      </c>
      <c r="C29" s="233">
        <f>SUM(C30:C31)</f>
        <v>0</v>
      </c>
    </row>
    <row r="30" spans="1:3" s="43" customFormat="1" ht="18" customHeight="1">
      <c r="A30" s="230" t="s">
        <v>226</v>
      </c>
      <c r="B30" s="262" t="s">
        <v>411</v>
      </c>
      <c r="C30" s="263"/>
    </row>
    <row r="31" spans="1:3" s="43" customFormat="1" ht="18" customHeight="1">
      <c r="A31" s="230" t="s">
        <v>227</v>
      </c>
      <c r="B31" s="262" t="s">
        <v>412</v>
      </c>
      <c r="C31" s="263"/>
    </row>
    <row r="32" spans="1:3" s="43" customFormat="1" ht="18" customHeight="1">
      <c r="A32" s="230" t="s">
        <v>228</v>
      </c>
      <c r="B32" s="262" t="s">
        <v>413</v>
      </c>
      <c r="C32" s="225"/>
    </row>
    <row r="33" spans="1:3" s="43" customFormat="1" ht="18.75">
      <c r="A33" s="230" t="s">
        <v>229</v>
      </c>
      <c r="B33" s="262" t="s">
        <v>232</v>
      </c>
      <c r="C33" s="225"/>
    </row>
    <row r="34" spans="1:3" s="43" customFormat="1" ht="18" customHeight="1" thickBot="1">
      <c r="A34" s="231" t="s">
        <v>230</v>
      </c>
      <c r="B34" s="371" t="s">
        <v>233</v>
      </c>
      <c r="C34" s="232"/>
    </row>
    <row r="35" spans="1:3" s="43" customFormat="1" ht="18" customHeight="1" thickBot="1">
      <c r="A35" s="228" t="s">
        <v>16</v>
      </c>
      <c r="B35" s="372" t="s">
        <v>234</v>
      </c>
      <c r="C35" s="223">
        <f>SUM(C36:C45)</f>
        <v>0</v>
      </c>
    </row>
    <row r="36" spans="1:3" s="43" customFormat="1" ht="18" customHeight="1">
      <c r="A36" s="229" t="s">
        <v>80</v>
      </c>
      <c r="B36" s="293" t="s">
        <v>237</v>
      </c>
      <c r="C36" s="224"/>
    </row>
    <row r="37" spans="1:3" s="43" customFormat="1" ht="18" customHeight="1">
      <c r="A37" s="230" t="s">
        <v>81</v>
      </c>
      <c r="B37" s="262" t="s">
        <v>414</v>
      </c>
      <c r="C37" s="225"/>
    </row>
    <row r="38" spans="1:3" s="43" customFormat="1" ht="18" customHeight="1">
      <c r="A38" s="230" t="s">
        <v>82</v>
      </c>
      <c r="B38" s="262" t="s">
        <v>415</v>
      </c>
      <c r="C38" s="225"/>
    </row>
    <row r="39" spans="1:3" s="43" customFormat="1" ht="18" customHeight="1">
      <c r="A39" s="230" t="s">
        <v>154</v>
      </c>
      <c r="B39" s="262" t="s">
        <v>416</v>
      </c>
      <c r="C39" s="225"/>
    </row>
    <row r="40" spans="1:3" s="43" customFormat="1" ht="18" customHeight="1">
      <c r="A40" s="230" t="s">
        <v>155</v>
      </c>
      <c r="B40" s="262" t="s">
        <v>417</v>
      </c>
      <c r="C40" s="225"/>
    </row>
    <row r="41" spans="1:3" s="43" customFormat="1" ht="18" customHeight="1">
      <c r="A41" s="230" t="s">
        <v>156</v>
      </c>
      <c r="B41" s="262" t="s">
        <v>418</v>
      </c>
      <c r="C41" s="225"/>
    </row>
    <row r="42" spans="1:3" s="43" customFormat="1" ht="18" customHeight="1">
      <c r="A42" s="230" t="s">
        <v>157</v>
      </c>
      <c r="B42" s="262" t="s">
        <v>238</v>
      </c>
      <c r="C42" s="225"/>
    </row>
    <row r="43" spans="1:3" s="43" customFormat="1" ht="18" customHeight="1">
      <c r="A43" s="230" t="s">
        <v>158</v>
      </c>
      <c r="B43" s="262" t="s">
        <v>239</v>
      </c>
      <c r="C43" s="225"/>
    </row>
    <row r="44" spans="1:3" s="43" customFormat="1" ht="18" customHeight="1">
      <c r="A44" s="230" t="s">
        <v>235</v>
      </c>
      <c r="B44" s="262" t="s">
        <v>240</v>
      </c>
      <c r="C44" s="225"/>
    </row>
    <row r="45" spans="1:3" s="43" customFormat="1" ht="18" customHeight="1" thickBot="1">
      <c r="A45" s="231" t="s">
        <v>236</v>
      </c>
      <c r="B45" s="371" t="s">
        <v>419</v>
      </c>
      <c r="C45" s="232"/>
    </row>
    <row r="46" spans="1:3" s="43" customFormat="1" ht="18" customHeight="1" thickBot="1">
      <c r="A46" s="228" t="s">
        <v>17</v>
      </c>
      <c r="B46" s="372" t="s">
        <v>241</v>
      </c>
      <c r="C46" s="223">
        <f>SUM(C47:C51)</f>
        <v>0</v>
      </c>
    </row>
    <row r="47" spans="1:3" s="43" customFormat="1" ht="18" customHeight="1">
      <c r="A47" s="229" t="s">
        <v>83</v>
      </c>
      <c r="B47" s="293" t="s">
        <v>245</v>
      </c>
      <c r="C47" s="224"/>
    </row>
    <row r="48" spans="1:3" s="43" customFormat="1" ht="18" customHeight="1">
      <c r="A48" s="230" t="s">
        <v>84</v>
      </c>
      <c r="B48" s="262" t="s">
        <v>246</v>
      </c>
      <c r="C48" s="225"/>
    </row>
    <row r="49" spans="1:3" s="43" customFormat="1" ht="18" customHeight="1">
      <c r="A49" s="230" t="s">
        <v>242</v>
      </c>
      <c r="B49" s="262" t="s">
        <v>247</v>
      </c>
      <c r="C49" s="225"/>
    </row>
    <row r="50" spans="1:3" s="43" customFormat="1" ht="18" customHeight="1">
      <c r="A50" s="230" t="s">
        <v>243</v>
      </c>
      <c r="B50" s="262" t="s">
        <v>248</v>
      </c>
      <c r="C50" s="225"/>
    </row>
    <row r="51" spans="1:3" s="43" customFormat="1" ht="18" customHeight="1" thickBot="1">
      <c r="A51" s="231" t="s">
        <v>244</v>
      </c>
      <c r="B51" s="371" t="s">
        <v>249</v>
      </c>
      <c r="C51" s="232"/>
    </row>
    <row r="52" spans="1:3" s="43" customFormat="1" ht="26.25" thickBot="1">
      <c r="A52" s="228" t="s">
        <v>159</v>
      </c>
      <c r="B52" s="372" t="s">
        <v>410</v>
      </c>
      <c r="C52" s="223">
        <f>SUM(C53:C55)</f>
        <v>0</v>
      </c>
    </row>
    <row r="53" spans="1:3" s="43" customFormat="1" ht="27">
      <c r="A53" s="229" t="s">
        <v>85</v>
      </c>
      <c r="B53" s="293" t="s">
        <v>392</v>
      </c>
      <c r="C53" s="224"/>
    </row>
    <row r="54" spans="1:3" s="43" customFormat="1" ht="27">
      <c r="A54" s="230" t="s">
        <v>86</v>
      </c>
      <c r="B54" s="262" t="s">
        <v>393</v>
      </c>
      <c r="C54" s="225"/>
    </row>
    <row r="55" spans="1:3" s="43" customFormat="1" ht="18.75">
      <c r="A55" s="230" t="s">
        <v>252</v>
      </c>
      <c r="B55" s="262" t="s">
        <v>250</v>
      </c>
      <c r="C55" s="225"/>
    </row>
    <row r="56" spans="1:3" s="43" customFormat="1" ht="19.5" thickBot="1">
      <c r="A56" s="231" t="s">
        <v>253</v>
      </c>
      <c r="B56" s="371" t="s">
        <v>251</v>
      </c>
      <c r="C56" s="232"/>
    </row>
    <row r="57" spans="1:3" s="43" customFormat="1" ht="18" customHeight="1" thickBot="1">
      <c r="A57" s="228" t="s">
        <v>19</v>
      </c>
      <c r="B57" s="370" t="s">
        <v>254</v>
      </c>
      <c r="C57" s="223">
        <f>SUM(C58:C60)</f>
        <v>0</v>
      </c>
    </row>
    <row r="58" spans="1:3" s="43" customFormat="1" ht="27">
      <c r="A58" s="229" t="s">
        <v>160</v>
      </c>
      <c r="B58" s="293" t="s">
        <v>394</v>
      </c>
      <c r="C58" s="225"/>
    </row>
    <row r="59" spans="1:3" s="43" customFormat="1" ht="18.75">
      <c r="A59" s="230" t="s">
        <v>161</v>
      </c>
      <c r="B59" s="262" t="s">
        <v>395</v>
      </c>
      <c r="C59" s="225"/>
    </row>
    <row r="60" spans="1:3" s="43" customFormat="1" ht="18.75">
      <c r="A60" s="230" t="s">
        <v>191</v>
      </c>
      <c r="B60" s="262" t="s">
        <v>256</v>
      </c>
      <c r="C60" s="225"/>
    </row>
    <row r="61" spans="1:3" s="43" customFormat="1" ht="19.5" thickBot="1">
      <c r="A61" s="231" t="s">
        <v>255</v>
      </c>
      <c r="B61" s="371" t="s">
        <v>257</v>
      </c>
      <c r="C61" s="225"/>
    </row>
    <row r="62" spans="1:3" s="43" customFormat="1" ht="19.5" thickBot="1">
      <c r="A62" s="228" t="s">
        <v>20</v>
      </c>
      <c r="B62" s="372" t="s">
        <v>258</v>
      </c>
      <c r="C62" s="223">
        <f>+C7+C14+C21+C28+C35+C46+C52+C57</f>
        <v>0</v>
      </c>
    </row>
    <row r="63" spans="1:3" s="43" customFormat="1" ht="18" customHeight="1" thickBot="1">
      <c r="A63" s="234" t="s">
        <v>373</v>
      </c>
      <c r="B63" s="370" t="s">
        <v>639</v>
      </c>
      <c r="C63" s="223">
        <f>SUM(C64:C66)</f>
        <v>0</v>
      </c>
    </row>
    <row r="64" spans="1:3" s="43" customFormat="1" ht="18" customHeight="1">
      <c r="A64" s="229" t="s">
        <v>287</v>
      </c>
      <c r="B64" s="293" t="s">
        <v>259</v>
      </c>
      <c r="C64" s="225"/>
    </row>
    <row r="65" spans="1:3" s="43" customFormat="1" ht="27">
      <c r="A65" s="230" t="s">
        <v>296</v>
      </c>
      <c r="B65" s="262" t="s">
        <v>260</v>
      </c>
      <c r="C65" s="225"/>
    </row>
    <row r="66" spans="1:3" s="43" customFormat="1" ht="19.5" thickBot="1">
      <c r="A66" s="231" t="s">
        <v>297</v>
      </c>
      <c r="B66" s="373" t="s">
        <v>261</v>
      </c>
      <c r="C66" s="225"/>
    </row>
    <row r="67" spans="1:3" s="43" customFormat="1" ht="18" customHeight="1" thickBot="1">
      <c r="A67" s="234" t="s">
        <v>262</v>
      </c>
      <c r="B67" s="370" t="s">
        <v>263</v>
      </c>
      <c r="C67" s="223">
        <f>SUM(C68:C71)</f>
        <v>0</v>
      </c>
    </row>
    <row r="68" spans="1:3" s="43" customFormat="1" ht="18.75">
      <c r="A68" s="229" t="s">
        <v>130</v>
      </c>
      <c r="B68" s="293" t="s">
        <v>264</v>
      </c>
      <c r="C68" s="225"/>
    </row>
    <row r="69" spans="1:3" s="43" customFormat="1" ht="18.75">
      <c r="A69" s="230" t="s">
        <v>131</v>
      </c>
      <c r="B69" s="262" t="s">
        <v>265</v>
      </c>
      <c r="C69" s="225"/>
    </row>
    <row r="70" spans="1:3" s="43" customFormat="1" ht="18.75">
      <c r="A70" s="230" t="s">
        <v>288</v>
      </c>
      <c r="B70" s="262" t="s">
        <v>266</v>
      </c>
      <c r="C70" s="225"/>
    </row>
    <row r="71" spans="1:3" s="43" customFormat="1" ht="19.5" thickBot="1">
      <c r="A71" s="231" t="s">
        <v>289</v>
      </c>
      <c r="B71" s="371" t="s">
        <v>267</v>
      </c>
      <c r="C71" s="225"/>
    </row>
    <row r="72" spans="1:3" s="43" customFormat="1" ht="18" customHeight="1" thickBot="1">
      <c r="A72" s="234" t="s">
        <v>268</v>
      </c>
      <c r="B72" s="370" t="s">
        <v>269</v>
      </c>
      <c r="C72" s="223">
        <f>SUM(C73:C74)</f>
        <v>0</v>
      </c>
    </row>
    <row r="73" spans="1:3" s="43" customFormat="1" ht="18" customHeight="1">
      <c r="A73" s="229" t="s">
        <v>290</v>
      </c>
      <c r="B73" s="293" t="s">
        <v>270</v>
      </c>
      <c r="C73" s="225"/>
    </row>
    <row r="74" spans="1:3" s="43" customFormat="1" ht="18" customHeight="1" thickBot="1">
      <c r="A74" s="231" t="s">
        <v>291</v>
      </c>
      <c r="B74" s="293" t="s">
        <v>644</v>
      </c>
      <c r="C74" s="225"/>
    </row>
    <row r="75" spans="1:3" s="43" customFormat="1" ht="18" customHeight="1" thickBot="1">
      <c r="A75" s="234" t="s">
        <v>271</v>
      </c>
      <c r="B75" s="370" t="s">
        <v>272</v>
      </c>
      <c r="C75" s="223">
        <f>SUM(C76:C78)</f>
        <v>0</v>
      </c>
    </row>
    <row r="76" spans="1:2" s="43" customFormat="1" ht="18" customHeight="1">
      <c r="A76" s="229" t="s">
        <v>292</v>
      </c>
      <c r="B76" s="293" t="s">
        <v>446</v>
      </c>
    </row>
    <row r="77" spans="1:3" s="43" customFormat="1" ht="18" customHeight="1">
      <c r="A77" s="230" t="s">
        <v>293</v>
      </c>
      <c r="B77" s="262" t="s">
        <v>273</v>
      </c>
      <c r="C77" s="225"/>
    </row>
    <row r="78" spans="1:3" s="43" customFormat="1" ht="18" customHeight="1" thickBot="1">
      <c r="A78" s="231" t="s">
        <v>294</v>
      </c>
      <c r="B78" s="371" t="s">
        <v>636</v>
      </c>
      <c r="C78" s="225"/>
    </row>
    <row r="79" spans="1:3" s="43" customFormat="1" ht="18" customHeight="1" thickBot="1">
      <c r="A79" s="234" t="s">
        <v>275</v>
      </c>
      <c r="B79" s="370" t="s">
        <v>295</v>
      </c>
      <c r="C79" s="223">
        <f>SUM(C80:C83)</f>
        <v>0</v>
      </c>
    </row>
    <row r="80" spans="1:3" s="43" customFormat="1" ht="18" customHeight="1">
      <c r="A80" s="235" t="s">
        <v>276</v>
      </c>
      <c r="B80" s="293" t="s">
        <v>277</v>
      </c>
      <c r="C80" s="225"/>
    </row>
    <row r="81" spans="1:3" s="43" customFormat="1" ht="30">
      <c r="A81" s="236" t="s">
        <v>278</v>
      </c>
      <c r="B81" s="262" t="s">
        <v>279</v>
      </c>
      <c r="C81" s="225"/>
    </row>
    <row r="82" spans="1:3" s="43" customFormat="1" ht="20.25" customHeight="1">
      <c r="A82" s="236" t="s">
        <v>280</v>
      </c>
      <c r="B82" s="262" t="s">
        <v>281</v>
      </c>
      <c r="C82" s="225"/>
    </row>
    <row r="83" spans="1:3" s="43" customFormat="1" ht="18" customHeight="1" thickBot="1">
      <c r="A83" s="237" t="s">
        <v>282</v>
      </c>
      <c r="B83" s="371" t="s">
        <v>283</v>
      </c>
      <c r="C83" s="225"/>
    </row>
    <row r="84" spans="1:3" s="43" customFormat="1" ht="18" customHeight="1" thickBot="1">
      <c r="A84" s="234" t="s">
        <v>284</v>
      </c>
      <c r="B84" s="370" t="s">
        <v>635</v>
      </c>
      <c r="C84" s="238"/>
    </row>
    <row r="85" spans="1:3" s="43" customFormat="1" ht="19.5" thickBot="1">
      <c r="A85" s="234" t="s">
        <v>285</v>
      </c>
      <c r="B85" s="374" t="s">
        <v>286</v>
      </c>
      <c r="C85" s="223">
        <f>+C63+C67+C72+C75+C79+C84</f>
        <v>0</v>
      </c>
    </row>
    <row r="86" spans="1:3" s="43" customFormat="1" ht="18" customHeight="1" thickBot="1">
      <c r="A86" s="239" t="s">
        <v>298</v>
      </c>
      <c r="B86" s="375" t="s">
        <v>378</v>
      </c>
      <c r="C86" s="223">
        <f>+C62+C85</f>
        <v>0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365" t="s">
        <v>45</v>
      </c>
      <c r="B88" s="377"/>
      <c r="C88" s="366"/>
    </row>
    <row r="89" spans="1:3" s="44" customFormat="1" ht="18" customHeight="1" thickBot="1">
      <c r="A89" s="228" t="s">
        <v>12</v>
      </c>
      <c r="B89" s="378" t="s">
        <v>633</v>
      </c>
      <c r="C89" s="367">
        <f>SUM(C90:C94)</f>
        <v>0</v>
      </c>
    </row>
    <row r="90" spans="1:3" s="37" customFormat="1" ht="18" customHeight="1">
      <c r="A90" s="229" t="s">
        <v>87</v>
      </c>
      <c r="B90" s="379" t="s">
        <v>40</v>
      </c>
      <c r="C90" s="224"/>
    </row>
    <row r="91" spans="1:3" s="43" customFormat="1" ht="18" customHeight="1">
      <c r="A91" s="230" t="s">
        <v>88</v>
      </c>
      <c r="B91" s="264" t="s">
        <v>162</v>
      </c>
      <c r="C91" s="224"/>
    </row>
    <row r="92" spans="1:3" s="37" customFormat="1" ht="18" customHeight="1">
      <c r="A92" s="230" t="s">
        <v>89</v>
      </c>
      <c r="B92" s="264" t="s">
        <v>122</v>
      </c>
      <c r="C92" s="224"/>
    </row>
    <row r="93" spans="1:3" s="37" customFormat="1" ht="18" customHeight="1">
      <c r="A93" s="230" t="s">
        <v>90</v>
      </c>
      <c r="B93" s="380" t="s">
        <v>163</v>
      </c>
      <c r="C93" s="224"/>
    </row>
    <row r="94" spans="1:3" s="37" customFormat="1" ht="18" customHeight="1">
      <c r="A94" s="230" t="s">
        <v>101</v>
      </c>
      <c r="B94" s="381" t="s">
        <v>164</v>
      </c>
      <c r="C94" s="232">
        <f>SUM(C95:C104)</f>
        <v>0</v>
      </c>
    </row>
    <row r="95" spans="1:3" s="37" customFormat="1" ht="18" customHeight="1">
      <c r="A95" s="230" t="s">
        <v>91</v>
      </c>
      <c r="B95" s="264" t="s">
        <v>301</v>
      </c>
      <c r="C95" s="224"/>
    </row>
    <row r="96" spans="1:3" s="37" customFormat="1" ht="18" customHeight="1">
      <c r="A96" s="230" t="s">
        <v>92</v>
      </c>
      <c r="B96" s="266" t="s">
        <v>302</v>
      </c>
      <c r="C96" s="224"/>
    </row>
    <row r="97" spans="1:3" s="37" customFormat="1" ht="18" customHeight="1">
      <c r="A97" s="230" t="s">
        <v>102</v>
      </c>
      <c r="B97" s="264" t="s">
        <v>303</v>
      </c>
      <c r="C97" s="224"/>
    </row>
    <row r="98" spans="1:3" s="37" customFormat="1" ht="18" customHeight="1">
      <c r="A98" s="230" t="s">
        <v>103</v>
      </c>
      <c r="B98" s="264" t="s">
        <v>640</v>
      </c>
      <c r="C98" s="224"/>
    </row>
    <row r="99" spans="1:3" s="37" customFormat="1" ht="18" customHeight="1">
      <c r="A99" s="230" t="s">
        <v>104</v>
      </c>
      <c r="B99" s="266" t="s">
        <v>305</v>
      </c>
      <c r="C99" s="224"/>
    </row>
    <row r="100" spans="1:3" s="37" customFormat="1" ht="18" customHeight="1">
      <c r="A100" s="230" t="s">
        <v>105</v>
      </c>
      <c r="B100" s="266" t="s">
        <v>306</v>
      </c>
      <c r="C100" s="224"/>
    </row>
    <row r="101" spans="1:3" s="37" customFormat="1" ht="18" customHeight="1">
      <c r="A101" s="230" t="s">
        <v>107</v>
      </c>
      <c r="B101" s="264" t="s">
        <v>641</v>
      </c>
      <c r="C101" s="224"/>
    </row>
    <row r="102" spans="1:3" s="37" customFormat="1" ht="18" customHeight="1">
      <c r="A102" s="251" t="s">
        <v>165</v>
      </c>
      <c r="B102" s="267" t="s">
        <v>308</v>
      </c>
      <c r="C102" s="224"/>
    </row>
    <row r="103" spans="1:3" s="37" customFormat="1" ht="18" customHeight="1">
      <c r="A103" s="230" t="s">
        <v>299</v>
      </c>
      <c r="B103" s="267" t="s">
        <v>309</v>
      </c>
      <c r="C103" s="224"/>
    </row>
    <row r="104" spans="1:3" s="37" customFormat="1" ht="18" customHeight="1" thickBot="1">
      <c r="A104" s="252" t="s">
        <v>300</v>
      </c>
      <c r="B104" s="268" t="s">
        <v>310</v>
      </c>
      <c r="C104" s="224"/>
    </row>
    <row r="105" spans="1:3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</row>
    <row r="106" spans="1:3" s="37" customFormat="1" ht="18" customHeight="1">
      <c r="A106" s="229" t="s">
        <v>93</v>
      </c>
      <c r="B106" s="264" t="s">
        <v>190</v>
      </c>
      <c r="C106" s="224"/>
    </row>
    <row r="107" spans="1:3" s="37" customFormat="1" ht="18" customHeight="1">
      <c r="A107" s="229" t="s">
        <v>94</v>
      </c>
      <c r="B107" s="267" t="s">
        <v>314</v>
      </c>
      <c r="C107" s="224"/>
    </row>
    <row r="108" spans="1:3" s="37" customFormat="1" ht="18" customHeight="1">
      <c r="A108" s="229" t="s">
        <v>95</v>
      </c>
      <c r="B108" s="267" t="s">
        <v>166</v>
      </c>
      <c r="C108" s="224"/>
    </row>
    <row r="109" spans="1:3" s="37" customFormat="1" ht="18" customHeight="1">
      <c r="A109" s="229" t="s">
        <v>96</v>
      </c>
      <c r="B109" s="267" t="s">
        <v>315</v>
      </c>
      <c r="C109" s="224"/>
    </row>
    <row r="110" spans="1:3" s="37" customFormat="1" ht="18" customHeight="1">
      <c r="A110" s="229" t="s">
        <v>97</v>
      </c>
      <c r="B110" s="383" t="s">
        <v>192</v>
      </c>
      <c r="C110" s="253">
        <f>SUM(C111:C118)</f>
        <v>0</v>
      </c>
    </row>
    <row r="111" spans="1:3" s="37" customFormat="1" ht="25.5">
      <c r="A111" s="229" t="s">
        <v>106</v>
      </c>
      <c r="B111" s="384" t="s">
        <v>386</v>
      </c>
      <c r="C111" s="224"/>
    </row>
    <row r="112" spans="1:3" s="37" customFormat="1" ht="25.5">
      <c r="A112" s="229" t="s">
        <v>108</v>
      </c>
      <c r="B112" s="271" t="s">
        <v>320</v>
      </c>
      <c r="C112" s="224"/>
    </row>
    <row r="113" spans="1:3" s="37" customFormat="1" ht="25.5">
      <c r="A113" s="229" t="s">
        <v>167</v>
      </c>
      <c r="B113" s="264" t="s">
        <v>304</v>
      </c>
      <c r="C113" s="224"/>
    </row>
    <row r="114" spans="1:3" s="37" customFormat="1" ht="18.75">
      <c r="A114" s="229" t="s">
        <v>168</v>
      </c>
      <c r="B114" s="264" t="s">
        <v>319</v>
      </c>
      <c r="C114" s="224"/>
    </row>
    <row r="115" spans="1:3" s="37" customFormat="1" ht="18.75">
      <c r="A115" s="229" t="s">
        <v>169</v>
      </c>
      <c r="B115" s="264" t="s">
        <v>318</v>
      </c>
      <c r="C115" s="224"/>
    </row>
    <row r="116" spans="1:3" s="37" customFormat="1" ht="25.5">
      <c r="A116" s="229" t="s">
        <v>311</v>
      </c>
      <c r="B116" s="264" t="s">
        <v>307</v>
      </c>
      <c r="C116" s="224"/>
    </row>
    <row r="117" spans="1:3" s="37" customFormat="1" ht="18.75">
      <c r="A117" s="229" t="s">
        <v>312</v>
      </c>
      <c r="B117" s="264" t="s">
        <v>317</v>
      </c>
      <c r="C117" s="224"/>
    </row>
    <row r="118" spans="1:3" s="37" customFormat="1" ht="26.25" thickBot="1">
      <c r="A118" s="251" t="s">
        <v>313</v>
      </c>
      <c r="B118" s="264" t="s">
        <v>316</v>
      </c>
      <c r="C118" s="224"/>
    </row>
    <row r="119" spans="1:3" s="37" customFormat="1" ht="18" customHeight="1" thickBot="1">
      <c r="A119" s="228" t="s">
        <v>14</v>
      </c>
      <c r="B119" s="372" t="s">
        <v>321</v>
      </c>
      <c r="C119" s="223">
        <f>+C120+C121</f>
        <v>0</v>
      </c>
    </row>
    <row r="120" spans="1:3" s="37" customFormat="1" ht="18" customHeight="1">
      <c r="A120" s="229" t="s">
        <v>76</v>
      </c>
      <c r="B120" s="271" t="s">
        <v>46</v>
      </c>
      <c r="C120" s="224"/>
    </row>
    <row r="121" spans="1:3" s="37" customFormat="1" ht="18" customHeight="1" thickBot="1">
      <c r="A121" s="231" t="s">
        <v>77</v>
      </c>
      <c r="B121" s="267" t="s">
        <v>47</v>
      </c>
      <c r="C121" s="224"/>
    </row>
    <row r="122" spans="1:3" s="37" customFormat="1" ht="18" customHeight="1" thickBot="1">
      <c r="A122" s="228" t="s">
        <v>15</v>
      </c>
      <c r="B122" s="372" t="s">
        <v>322</v>
      </c>
      <c r="C122" s="223">
        <f>+C89+C105+C119</f>
        <v>0</v>
      </c>
    </row>
    <row r="123" spans="1:3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</row>
    <row r="124" spans="1:3" s="37" customFormat="1" ht="18" customHeight="1">
      <c r="A124" s="229" t="s">
        <v>80</v>
      </c>
      <c r="B124" s="271" t="s">
        <v>323</v>
      </c>
      <c r="C124" s="224"/>
    </row>
    <row r="125" spans="1:3" s="37" customFormat="1" ht="18" customHeight="1">
      <c r="A125" s="229" t="s">
        <v>81</v>
      </c>
      <c r="B125" s="271" t="s">
        <v>643</v>
      </c>
      <c r="C125" s="224"/>
    </row>
    <row r="126" spans="1:3" s="37" customFormat="1" ht="18" customHeight="1" thickBot="1">
      <c r="A126" s="251" t="s">
        <v>82</v>
      </c>
      <c r="B126" s="385" t="s">
        <v>324</v>
      </c>
      <c r="C126" s="224"/>
    </row>
    <row r="127" spans="1:3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</row>
    <row r="128" spans="1:3" s="37" customFormat="1" ht="18" customHeight="1">
      <c r="A128" s="229" t="s">
        <v>83</v>
      </c>
      <c r="B128" s="271" t="s">
        <v>325</v>
      </c>
      <c r="C128" s="224"/>
    </row>
    <row r="129" spans="1:3" s="37" customFormat="1" ht="18" customHeight="1">
      <c r="A129" s="229" t="s">
        <v>84</v>
      </c>
      <c r="B129" s="271" t="s">
        <v>326</v>
      </c>
      <c r="C129" s="224"/>
    </row>
    <row r="130" spans="1:3" s="37" customFormat="1" ht="18" customHeight="1">
      <c r="A130" s="229" t="s">
        <v>242</v>
      </c>
      <c r="B130" s="271" t="s">
        <v>327</v>
      </c>
      <c r="C130" s="224"/>
    </row>
    <row r="131" spans="1:3" s="37" customFormat="1" ht="18" customHeight="1" thickBot="1">
      <c r="A131" s="251" t="s">
        <v>243</v>
      </c>
      <c r="B131" s="385" t="s">
        <v>328</v>
      </c>
      <c r="C131" s="224"/>
    </row>
    <row r="132" spans="1:3" s="37" customFormat="1" ht="18" customHeight="1" thickBot="1">
      <c r="A132" s="228" t="s">
        <v>18</v>
      </c>
      <c r="B132" s="372" t="s">
        <v>329</v>
      </c>
      <c r="C132" s="223">
        <f>SUM(C133:C136)</f>
        <v>0</v>
      </c>
    </row>
    <row r="133" spans="1:3" s="37" customFormat="1" ht="18" customHeight="1">
      <c r="A133" s="229" t="s">
        <v>85</v>
      </c>
      <c r="B133" s="271" t="s">
        <v>330</v>
      </c>
      <c r="C133" s="224"/>
    </row>
    <row r="134" spans="1:3" s="37" customFormat="1" ht="18" customHeight="1">
      <c r="A134" s="229" t="s">
        <v>86</v>
      </c>
      <c r="B134" s="271" t="s">
        <v>339</v>
      </c>
      <c r="C134" s="224"/>
    </row>
    <row r="135" spans="1:3" s="37" customFormat="1" ht="18" customHeight="1">
      <c r="A135" s="229" t="s">
        <v>252</v>
      </c>
      <c r="B135" s="271" t="s">
        <v>331</v>
      </c>
      <c r="C135" s="224"/>
    </row>
    <row r="136" spans="1:3" s="37" customFormat="1" ht="18" customHeight="1" thickBot="1">
      <c r="A136" s="251" t="s">
        <v>253</v>
      </c>
      <c r="B136" s="385" t="s">
        <v>402</v>
      </c>
      <c r="C136" s="224"/>
    </row>
    <row r="137" spans="1:3" s="37" customFormat="1" ht="18" customHeight="1" thickBot="1">
      <c r="A137" s="228" t="s">
        <v>19</v>
      </c>
      <c r="B137" s="372" t="s">
        <v>332</v>
      </c>
      <c r="C137" s="254">
        <f>SUM(C138:C141)</f>
        <v>0</v>
      </c>
    </row>
    <row r="138" spans="1:3" s="37" customFormat="1" ht="18" customHeight="1">
      <c r="A138" s="229" t="s">
        <v>160</v>
      </c>
      <c r="B138" s="271" t="s">
        <v>333</v>
      </c>
      <c r="C138" s="224"/>
    </row>
    <row r="139" spans="1:3" s="37" customFormat="1" ht="18" customHeight="1">
      <c r="A139" s="229" t="s">
        <v>161</v>
      </c>
      <c r="B139" s="271" t="s">
        <v>334</v>
      </c>
      <c r="C139" s="224"/>
    </row>
    <row r="140" spans="1:3" s="37" customFormat="1" ht="18" customHeight="1">
      <c r="A140" s="229" t="s">
        <v>191</v>
      </c>
      <c r="B140" s="271" t="s">
        <v>335</v>
      </c>
      <c r="C140" s="224"/>
    </row>
    <row r="141" spans="1:3" s="37" customFormat="1" ht="18" customHeight="1" thickBot="1">
      <c r="A141" s="229" t="s">
        <v>255</v>
      </c>
      <c r="B141" s="271" t="s">
        <v>336</v>
      </c>
      <c r="C141" s="224"/>
    </row>
    <row r="142" spans="1:3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</row>
    <row r="143" spans="1:3" s="37" customFormat="1" ht="18" customHeight="1" thickBot="1">
      <c r="A143" s="256" t="s">
        <v>21</v>
      </c>
      <c r="B143" s="386" t="s">
        <v>338</v>
      </c>
      <c r="C143" s="255">
        <f>+C122+C142</f>
        <v>0</v>
      </c>
    </row>
    <row r="144" spans="1:3" s="37" customFormat="1" ht="18" customHeight="1" thickBot="1">
      <c r="A144" s="257"/>
      <c r="B144" s="258"/>
      <c r="C144" s="243"/>
    </row>
    <row r="145" spans="1:7" s="37" customFormat="1" ht="18" customHeight="1" thickBot="1">
      <c r="A145" s="259" t="s">
        <v>420</v>
      </c>
      <c r="B145" s="260"/>
      <c r="C145" s="261"/>
      <c r="D145" s="45"/>
      <c r="E145" s="46"/>
      <c r="F145" s="46"/>
      <c r="G145" s="46"/>
    </row>
    <row r="146" spans="1:3" s="43" customFormat="1" ht="18" customHeight="1" thickBot="1">
      <c r="A146" s="259" t="s">
        <v>182</v>
      </c>
      <c r="B146" s="260"/>
      <c r="C146" s="261"/>
    </row>
    <row r="147" s="37" customFormat="1" ht="18" customHeight="1">
      <c r="C147" s="47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9.3.2. melléklet az 1/2018. (III.6.)  önkormányzati rendelethez</oddHeader>
  </headerFooter>
  <rowBreaks count="1" manualBreakCount="1">
    <brk id="87" max="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45.75" customHeight="1">
      <c r="A1" s="499" t="s">
        <v>629</v>
      </c>
      <c r="B1" s="499"/>
      <c r="C1" s="499"/>
    </row>
    <row r="2" spans="1:3" s="37" customFormat="1" ht="18" customHeight="1">
      <c r="A2" s="364"/>
      <c r="B2" s="498" t="s">
        <v>704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3" s="37" customFormat="1" ht="18" customHeight="1" thickBot="1">
      <c r="A5" s="39" t="s">
        <v>56</v>
      </c>
      <c r="B5" s="387" t="s">
        <v>11</v>
      </c>
      <c r="C5" s="40" t="s">
        <v>397</v>
      </c>
    </row>
    <row r="6" spans="1:3" s="43" customFormat="1" ht="18" customHeight="1" thickBot="1">
      <c r="A6" s="41">
        <v>1</v>
      </c>
      <c r="B6" s="388">
        <v>2</v>
      </c>
      <c r="C6" s="42">
        <v>3</v>
      </c>
    </row>
    <row r="7" spans="1:3" s="43" customFormat="1" ht="18" customHeight="1" thickBot="1">
      <c r="A7" s="222" t="s">
        <v>12</v>
      </c>
      <c r="B7" s="368" t="s">
        <v>217</v>
      </c>
      <c r="C7" s="223">
        <f>SUM(C8:C11)</f>
        <v>0</v>
      </c>
    </row>
    <row r="8" spans="1:3" s="43" customFormat="1" ht="27">
      <c r="A8" s="229" t="s">
        <v>87</v>
      </c>
      <c r="B8" s="293" t="s">
        <v>403</v>
      </c>
      <c r="C8" s="224"/>
    </row>
    <row r="9" spans="1:3" s="43" customFormat="1" ht="27">
      <c r="A9" s="230" t="s">
        <v>88</v>
      </c>
      <c r="B9" s="262" t="s">
        <v>404</v>
      </c>
      <c r="C9" s="225"/>
    </row>
    <row r="10" spans="1:3" s="43" customFormat="1" ht="27">
      <c r="A10" s="230" t="s">
        <v>89</v>
      </c>
      <c r="B10" s="262" t="s">
        <v>405</v>
      </c>
      <c r="C10" s="225"/>
    </row>
    <row r="11" spans="1:3" s="43" customFormat="1" ht="18.75">
      <c r="A11" s="230" t="s">
        <v>399</v>
      </c>
      <c r="B11" s="262" t="s">
        <v>406</v>
      </c>
      <c r="C11" s="225"/>
    </row>
    <row r="12" spans="1:3" s="43" customFormat="1" ht="25.5">
      <c r="A12" s="230" t="s">
        <v>101</v>
      </c>
      <c r="B12" s="369" t="s">
        <v>408</v>
      </c>
      <c r="C12" s="226"/>
    </row>
    <row r="13" spans="1:3" s="43" customFormat="1" ht="19.5" thickBot="1">
      <c r="A13" s="231" t="s">
        <v>400</v>
      </c>
      <c r="B13" s="262" t="s">
        <v>407</v>
      </c>
      <c r="C13" s="227"/>
    </row>
    <row r="14" spans="1:3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</row>
    <row r="15" spans="1:3" s="43" customFormat="1" ht="18" customHeight="1">
      <c r="A15" s="229" t="s">
        <v>93</v>
      </c>
      <c r="B15" s="293" t="s">
        <v>218</v>
      </c>
      <c r="C15" s="224"/>
    </row>
    <row r="16" spans="1:3" s="43" customFormat="1" ht="18.75">
      <c r="A16" s="230" t="s">
        <v>94</v>
      </c>
      <c r="B16" s="262" t="s">
        <v>219</v>
      </c>
      <c r="C16" s="225"/>
    </row>
    <row r="17" spans="1:3" s="43" customFormat="1" ht="27">
      <c r="A17" s="230" t="s">
        <v>95</v>
      </c>
      <c r="B17" s="262" t="s">
        <v>382</v>
      </c>
      <c r="C17" s="225"/>
    </row>
    <row r="18" spans="1:3" s="43" customFormat="1" ht="27">
      <c r="A18" s="230" t="s">
        <v>96</v>
      </c>
      <c r="B18" s="262" t="s">
        <v>383</v>
      </c>
      <c r="C18" s="225"/>
    </row>
    <row r="19" spans="1:3" s="43" customFormat="1" ht="25.5">
      <c r="A19" s="230" t="s">
        <v>97</v>
      </c>
      <c r="B19" s="221" t="s">
        <v>409</v>
      </c>
      <c r="C19" s="225"/>
    </row>
    <row r="20" spans="1:3" s="43" customFormat="1" ht="19.5" thickBot="1">
      <c r="A20" s="231" t="s">
        <v>106</v>
      </c>
      <c r="B20" s="371" t="s">
        <v>220</v>
      </c>
      <c r="C20" s="232"/>
    </row>
    <row r="21" spans="1:3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</row>
    <row r="22" spans="1:3" s="43" customFormat="1" ht="18.75">
      <c r="A22" s="229" t="s">
        <v>76</v>
      </c>
      <c r="B22" s="293" t="s">
        <v>401</v>
      </c>
      <c r="C22" s="224"/>
    </row>
    <row r="23" spans="1:3" s="43" customFormat="1" ht="27">
      <c r="A23" s="230" t="s">
        <v>77</v>
      </c>
      <c r="B23" s="262" t="s">
        <v>221</v>
      </c>
      <c r="C23" s="225"/>
    </row>
    <row r="24" spans="1:3" s="43" customFormat="1" ht="27">
      <c r="A24" s="230" t="s">
        <v>78</v>
      </c>
      <c r="B24" s="262" t="s">
        <v>384</v>
      </c>
      <c r="C24" s="225"/>
    </row>
    <row r="25" spans="1:3" s="43" customFormat="1" ht="27">
      <c r="A25" s="230" t="s">
        <v>79</v>
      </c>
      <c r="B25" s="262" t="s">
        <v>385</v>
      </c>
      <c r="C25" s="225"/>
    </row>
    <row r="26" spans="1:3" s="43" customFormat="1" ht="18.75">
      <c r="A26" s="230" t="s">
        <v>150</v>
      </c>
      <c r="B26" s="262" t="s">
        <v>222</v>
      </c>
      <c r="C26" s="225"/>
    </row>
    <row r="27" spans="1:3" s="43" customFormat="1" ht="18" customHeight="1" thickBot="1">
      <c r="A27" s="231" t="s">
        <v>151</v>
      </c>
      <c r="B27" s="371" t="s">
        <v>223</v>
      </c>
      <c r="C27" s="232"/>
    </row>
    <row r="28" spans="1:3" s="43" customFormat="1" ht="18" customHeight="1" thickBot="1">
      <c r="A28" s="228" t="s">
        <v>152</v>
      </c>
      <c r="B28" s="372" t="s">
        <v>224</v>
      </c>
      <c r="C28" s="223">
        <f>+C29+C32+C33+C34</f>
        <v>0</v>
      </c>
    </row>
    <row r="29" spans="1:3" s="43" customFormat="1" ht="18" customHeight="1">
      <c r="A29" s="229" t="s">
        <v>225</v>
      </c>
      <c r="B29" s="293" t="s">
        <v>231</v>
      </c>
      <c r="C29" s="233">
        <f>SUM(C30:C31)</f>
        <v>0</v>
      </c>
    </row>
    <row r="30" spans="1:3" s="43" customFormat="1" ht="18" customHeight="1">
      <c r="A30" s="230" t="s">
        <v>226</v>
      </c>
      <c r="B30" s="262" t="s">
        <v>411</v>
      </c>
      <c r="C30" s="263"/>
    </row>
    <row r="31" spans="1:3" s="43" customFormat="1" ht="18" customHeight="1">
      <c r="A31" s="230" t="s">
        <v>227</v>
      </c>
      <c r="B31" s="262" t="s">
        <v>412</v>
      </c>
      <c r="C31" s="263"/>
    </row>
    <row r="32" spans="1:3" s="43" customFormat="1" ht="18" customHeight="1">
      <c r="A32" s="230" t="s">
        <v>228</v>
      </c>
      <c r="B32" s="262" t="s">
        <v>413</v>
      </c>
      <c r="C32" s="225"/>
    </row>
    <row r="33" spans="1:3" s="43" customFormat="1" ht="18.75">
      <c r="A33" s="230" t="s">
        <v>229</v>
      </c>
      <c r="B33" s="262" t="s">
        <v>232</v>
      </c>
      <c r="C33" s="225"/>
    </row>
    <row r="34" spans="1:3" s="43" customFormat="1" ht="18" customHeight="1" thickBot="1">
      <c r="A34" s="231" t="s">
        <v>230</v>
      </c>
      <c r="B34" s="371" t="s">
        <v>233</v>
      </c>
      <c r="C34" s="232"/>
    </row>
    <row r="35" spans="1:3" s="43" customFormat="1" ht="18" customHeight="1" thickBot="1">
      <c r="A35" s="228" t="s">
        <v>16</v>
      </c>
      <c r="B35" s="372" t="s">
        <v>234</v>
      </c>
      <c r="C35" s="223">
        <f>SUM(C36:C45)</f>
        <v>0</v>
      </c>
    </row>
    <row r="36" spans="1:3" s="43" customFormat="1" ht="18" customHeight="1">
      <c r="A36" s="229" t="s">
        <v>80</v>
      </c>
      <c r="B36" s="293" t="s">
        <v>237</v>
      </c>
      <c r="C36" s="224"/>
    </row>
    <row r="37" spans="1:3" s="43" customFormat="1" ht="18" customHeight="1">
      <c r="A37" s="230" t="s">
        <v>81</v>
      </c>
      <c r="B37" s="262" t="s">
        <v>414</v>
      </c>
      <c r="C37" s="225"/>
    </row>
    <row r="38" spans="1:3" s="43" customFormat="1" ht="18" customHeight="1">
      <c r="A38" s="230" t="s">
        <v>82</v>
      </c>
      <c r="B38" s="262" t="s">
        <v>415</v>
      </c>
      <c r="C38" s="225"/>
    </row>
    <row r="39" spans="1:3" s="43" customFormat="1" ht="18" customHeight="1">
      <c r="A39" s="230" t="s">
        <v>154</v>
      </c>
      <c r="B39" s="262" t="s">
        <v>416</v>
      </c>
      <c r="C39" s="225"/>
    </row>
    <row r="40" spans="1:3" s="43" customFormat="1" ht="18" customHeight="1">
      <c r="A40" s="230" t="s">
        <v>155</v>
      </c>
      <c r="B40" s="262" t="s">
        <v>417</v>
      </c>
      <c r="C40" s="225"/>
    </row>
    <row r="41" spans="1:3" s="43" customFormat="1" ht="18" customHeight="1">
      <c r="A41" s="230" t="s">
        <v>156</v>
      </c>
      <c r="B41" s="262" t="s">
        <v>418</v>
      </c>
      <c r="C41" s="225"/>
    </row>
    <row r="42" spans="1:3" s="43" customFormat="1" ht="18" customHeight="1">
      <c r="A42" s="230" t="s">
        <v>157</v>
      </c>
      <c r="B42" s="262" t="s">
        <v>238</v>
      </c>
      <c r="C42" s="225"/>
    </row>
    <row r="43" spans="1:3" s="43" customFormat="1" ht="18" customHeight="1">
      <c r="A43" s="230" t="s">
        <v>158</v>
      </c>
      <c r="B43" s="262" t="s">
        <v>239</v>
      </c>
      <c r="C43" s="225"/>
    </row>
    <row r="44" spans="1:3" s="43" customFormat="1" ht="18" customHeight="1">
      <c r="A44" s="230" t="s">
        <v>235</v>
      </c>
      <c r="B44" s="262" t="s">
        <v>240</v>
      </c>
      <c r="C44" s="225"/>
    </row>
    <row r="45" spans="1:3" s="43" customFormat="1" ht="18" customHeight="1" thickBot="1">
      <c r="A45" s="231" t="s">
        <v>236</v>
      </c>
      <c r="B45" s="371" t="s">
        <v>419</v>
      </c>
      <c r="C45" s="232"/>
    </row>
    <row r="46" spans="1:3" s="43" customFormat="1" ht="18" customHeight="1" thickBot="1">
      <c r="A46" s="228" t="s">
        <v>17</v>
      </c>
      <c r="B46" s="372" t="s">
        <v>241</v>
      </c>
      <c r="C46" s="223">
        <f>SUM(C47:C51)</f>
        <v>0</v>
      </c>
    </row>
    <row r="47" spans="1:3" s="43" customFormat="1" ht="18" customHeight="1">
      <c r="A47" s="229" t="s">
        <v>83</v>
      </c>
      <c r="B47" s="293" t="s">
        <v>245</v>
      </c>
      <c r="C47" s="224"/>
    </row>
    <row r="48" spans="1:3" s="43" customFormat="1" ht="18" customHeight="1">
      <c r="A48" s="230" t="s">
        <v>84</v>
      </c>
      <c r="B48" s="262" t="s">
        <v>246</v>
      </c>
      <c r="C48" s="225"/>
    </row>
    <row r="49" spans="1:3" s="43" customFormat="1" ht="18" customHeight="1">
      <c r="A49" s="230" t="s">
        <v>242</v>
      </c>
      <c r="B49" s="262" t="s">
        <v>247</v>
      </c>
      <c r="C49" s="225"/>
    </row>
    <row r="50" spans="1:3" s="43" customFormat="1" ht="18" customHeight="1">
      <c r="A50" s="230" t="s">
        <v>243</v>
      </c>
      <c r="B50" s="262" t="s">
        <v>248</v>
      </c>
      <c r="C50" s="225"/>
    </row>
    <row r="51" spans="1:3" s="43" customFormat="1" ht="18" customHeight="1" thickBot="1">
      <c r="A51" s="231" t="s">
        <v>244</v>
      </c>
      <c r="B51" s="371" t="s">
        <v>249</v>
      </c>
      <c r="C51" s="232"/>
    </row>
    <row r="52" spans="1:3" s="43" customFormat="1" ht="26.25" thickBot="1">
      <c r="A52" s="228" t="s">
        <v>159</v>
      </c>
      <c r="B52" s="372" t="s">
        <v>410</v>
      </c>
      <c r="C52" s="223"/>
    </row>
    <row r="53" spans="1:3" s="43" customFormat="1" ht="27">
      <c r="A53" s="229" t="s">
        <v>85</v>
      </c>
      <c r="B53" s="293" t="s">
        <v>392</v>
      </c>
      <c r="C53" s="224"/>
    </row>
    <row r="54" spans="1:3" s="43" customFormat="1" ht="27">
      <c r="A54" s="230" t="s">
        <v>86</v>
      </c>
      <c r="B54" s="262" t="s">
        <v>393</v>
      </c>
      <c r="C54" s="225"/>
    </row>
    <row r="55" spans="1:3" s="43" customFormat="1" ht="18.75">
      <c r="A55" s="230" t="s">
        <v>252</v>
      </c>
      <c r="B55" s="262" t="s">
        <v>250</v>
      </c>
      <c r="C55" s="225"/>
    </row>
    <row r="56" spans="1:3" s="43" customFormat="1" ht="19.5" thickBot="1">
      <c r="A56" s="231" t="s">
        <v>253</v>
      </c>
      <c r="B56" s="371" t="s">
        <v>251</v>
      </c>
      <c r="C56" s="232"/>
    </row>
    <row r="57" spans="1:3" s="43" customFormat="1" ht="18" customHeight="1" thickBot="1">
      <c r="A57" s="228" t="s">
        <v>19</v>
      </c>
      <c r="B57" s="370" t="s">
        <v>254</v>
      </c>
      <c r="C57" s="223">
        <f>SUM(C58:C60)</f>
        <v>0</v>
      </c>
    </row>
    <row r="58" spans="1:3" s="43" customFormat="1" ht="27">
      <c r="A58" s="229" t="s">
        <v>160</v>
      </c>
      <c r="B58" s="293" t="s">
        <v>394</v>
      </c>
      <c r="C58" s="225"/>
    </row>
    <row r="59" spans="1:3" s="43" customFormat="1" ht="18.75">
      <c r="A59" s="230" t="s">
        <v>161</v>
      </c>
      <c r="B59" s="262" t="s">
        <v>395</v>
      </c>
      <c r="C59" s="225"/>
    </row>
    <row r="60" spans="1:3" s="43" customFormat="1" ht="18.75">
      <c r="A60" s="230" t="s">
        <v>191</v>
      </c>
      <c r="B60" s="262" t="s">
        <v>256</v>
      </c>
      <c r="C60" s="225"/>
    </row>
    <row r="61" spans="1:3" s="43" customFormat="1" ht="19.5" thickBot="1">
      <c r="A61" s="231" t="s">
        <v>255</v>
      </c>
      <c r="B61" s="371" t="s">
        <v>257</v>
      </c>
      <c r="C61" s="225"/>
    </row>
    <row r="62" spans="1:3" s="43" customFormat="1" ht="19.5" thickBot="1">
      <c r="A62" s="228" t="s">
        <v>20</v>
      </c>
      <c r="B62" s="372" t="s">
        <v>258</v>
      </c>
      <c r="C62" s="223">
        <f>+C7+C14+C21+C28+C35+C46+C52+C57</f>
        <v>0</v>
      </c>
    </row>
    <row r="63" spans="1:3" s="43" customFormat="1" ht="18" customHeight="1" thickBot="1">
      <c r="A63" s="234" t="s">
        <v>373</v>
      </c>
      <c r="B63" s="370" t="s">
        <v>639</v>
      </c>
      <c r="C63" s="223">
        <f>SUM(C64:C66)</f>
        <v>0</v>
      </c>
    </row>
    <row r="64" spans="1:3" s="43" customFormat="1" ht="18" customHeight="1">
      <c r="A64" s="229" t="s">
        <v>287</v>
      </c>
      <c r="B64" s="293" t="s">
        <v>259</v>
      </c>
      <c r="C64" s="225"/>
    </row>
    <row r="65" spans="1:3" s="43" customFormat="1" ht="27">
      <c r="A65" s="230" t="s">
        <v>296</v>
      </c>
      <c r="B65" s="262" t="s">
        <v>260</v>
      </c>
      <c r="C65" s="225"/>
    </row>
    <row r="66" spans="1:3" s="43" customFormat="1" ht="19.5" thickBot="1">
      <c r="A66" s="231" t="s">
        <v>297</v>
      </c>
      <c r="B66" s="373" t="s">
        <v>261</v>
      </c>
      <c r="C66" s="225"/>
    </row>
    <row r="67" spans="1:3" s="43" customFormat="1" ht="18" customHeight="1" thickBot="1">
      <c r="A67" s="234" t="s">
        <v>262</v>
      </c>
      <c r="B67" s="370" t="s">
        <v>263</v>
      </c>
      <c r="C67" s="223">
        <f>SUM(C68:C71)</f>
        <v>0</v>
      </c>
    </row>
    <row r="68" spans="1:3" s="43" customFormat="1" ht="18.75">
      <c r="A68" s="229" t="s">
        <v>130</v>
      </c>
      <c r="B68" s="293" t="s">
        <v>264</v>
      </c>
      <c r="C68" s="225"/>
    </row>
    <row r="69" spans="1:3" s="43" customFormat="1" ht="18.75">
      <c r="A69" s="230" t="s">
        <v>131</v>
      </c>
      <c r="B69" s="262" t="s">
        <v>265</v>
      </c>
      <c r="C69" s="225"/>
    </row>
    <row r="70" spans="1:3" s="43" customFormat="1" ht="18.75">
      <c r="A70" s="230" t="s">
        <v>288</v>
      </c>
      <c r="B70" s="262" t="s">
        <v>266</v>
      </c>
      <c r="C70" s="225"/>
    </row>
    <row r="71" spans="1:3" s="43" customFormat="1" ht="19.5" thickBot="1">
      <c r="A71" s="231" t="s">
        <v>289</v>
      </c>
      <c r="B71" s="371" t="s">
        <v>267</v>
      </c>
      <c r="C71" s="225"/>
    </row>
    <row r="72" spans="1:3" s="43" customFormat="1" ht="18" customHeight="1" thickBot="1">
      <c r="A72" s="234" t="s">
        <v>268</v>
      </c>
      <c r="B72" s="370" t="s">
        <v>269</v>
      </c>
      <c r="C72" s="223">
        <f>SUM(C73:C74)</f>
        <v>0</v>
      </c>
    </row>
    <row r="73" spans="1:3" s="43" customFormat="1" ht="18" customHeight="1">
      <c r="A73" s="229" t="s">
        <v>290</v>
      </c>
      <c r="B73" s="293" t="s">
        <v>270</v>
      </c>
      <c r="C73" s="225"/>
    </row>
    <row r="74" spans="1:3" s="43" customFormat="1" ht="18" customHeight="1" thickBot="1">
      <c r="A74" s="231" t="s">
        <v>291</v>
      </c>
      <c r="B74" s="293" t="s">
        <v>644</v>
      </c>
      <c r="C74" s="225"/>
    </row>
    <row r="75" spans="1:3" s="43" customFormat="1" ht="18" customHeight="1" thickBot="1">
      <c r="A75" s="234" t="s">
        <v>271</v>
      </c>
      <c r="B75" s="370" t="s">
        <v>272</v>
      </c>
      <c r="C75" s="223">
        <f>SUM(C76:C78)</f>
        <v>0</v>
      </c>
    </row>
    <row r="76" spans="1:2" s="43" customFormat="1" ht="18" customHeight="1">
      <c r="A76" s="229" t="s">
        <v>292</v>
      </c>
      <c r="B76" s="293" t="s">
        <v>446</v>
      </c>
    </row>
    <row r="77" spans="1:3" s="43" customFormat="1" ht="18" customHeight="1">
      <c r="A77" s="230" t="s">
        <v>293</v>
      </c>
      <c r="B77" s="262" t="s">
        <v>273</v>
      </c>
      <c r="C77" s="225"/>
    </row>
    <row r="78" spans="1:3" s="43" customFormat="1" ht="18" customHeight="1" thickBot="1">
      <c r="A78" s="231" t="s">
        <v>294</v>
      </c>
      <c r="B78" s="371" t="s">
        <v>636</v>
      </c>
      <c r="C78" s="225"/>
    </row>
    <row r="79" spans="1:3" s="43" customFormat="1" ht="18" customHeight="1" thickBot="1">
      <c r="A79" s="234" t="s">
        <v>275</v>
      </c>
      <c r="B79" s="370" t="s">
        <v>295</v>
      </c>
      <c r="C79" s="223">
        <f>SUM(C80:C83)</f>
        <v>0</v>
      </c>
    </row>
    <row r="80" spans="1:3" s="43" customFormat="1" ht="18" customHeight="1">
      <c r="A80" s="235" t="s">
        <v>276</v>
      </c>
      <c r="B80" s="293" t="s">
        <v>277</v>
      </c>
      <c r="C80" s="225"/>
    </row>
    <row r="81" spans="1:3" s="43" customFormat="1" ht="30">
      <c r="A81" s="236" t="s">
        <v>278</v>
      </c>
      <c r="B81" s="262" t="s">
        <v>279</v>
      </c>
      <c r="C81" s="225"/>
    </row>
    <row r="82" spans="1:3" s="43" customFormat="1" ht="20.25" customHeight="1">
      <c r="A82" s="236" t="s">
        <v>280</v>
      </c>
      <c r="B82" s="262" t="s">
        <v>281</v>
      </c>
      <c r="C82" s="225"/>
    </row>
    <row r="83" spans="1:3" s="43" customFormat="1" ht="18" customHeight="1" thickBot="1">
      <c r="A83" s="237" t="s">
        <v>282</v>
      </c>
      <c r="B83" s="371" t="s">
        <v>283</v>
      </c>
      <c r="C83" s="225"/>
    </row>
    <row r="84" spans="1:3" s="43" customFormat="1" ht="18" customHeight="1" thickBot="1">
      <c r="A84" s="234" t="s">
        <v>284</v>
      </c>
      <c r="B84" s="370" t="s">
        <v>635</v>
      </c>
      <c r="C84" s="238"/>
    </row>
    <row r="85" spans="1:3" s="43" customFormat="1" ht="19.5" thickBot="1">
      <c r="A85" s="234" t="s">
        <v>285</v>
      </c>
      <c r="B85" s="374" t="s">
        <v>286</v>
      </c>
      <c r="C85" s="223">
        <f>+C63+C67+C72+C75+C79+C84</f>
        <v>0</v>
      </c>
    </row>
    <row r="86" spans="1:3" s="43" customFormat="1" ht="18" customHeight="1" thickBot="1">
      <c r="A86" s="239" t="s">
        <v>298</v>
      </c>
      <c r="B86" s="375" t="s">
        <v>378</v>
      </c>
      <c r="C86" s="223">
        <f>+C62+C85</f>
        <v>0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365" t="s">
        <v>45</v>
      </c>
      <c r="B88" s="377"/>
      <c r="C88" s="366"/>
    </row>
    <row r="89" spans="1:3" s="44" customFormat="1" ht="18" customHeight="1" thickBot="1">
      <c r="A89" s="228" t="s">
        <v>12</v>
      </c>
      <c r="B89" s="378" t="s">
        <v>633</v>
      </c>
      <c r="C89" s="367">
        <f>SUM(C90:C94)</f>
        <v>0</v>
      </c>
    </row>
    <row r="90" spans="1:3" s="37" customFormat="1" ht="18" customHeight="1">
      <c r="A90" s="229" t="s">
        <v>87</v>
      </c>
      <c r="B90" s="379" t="s">
        <v>40</v>
      </c>
      <c r="C90" s="224"/>
    </row>
    <row r="91" spans="1:3" s="43" customFormat="1" ht="18" customHeight="1">
      <c r="A91" s="230" t="s">
        <v>88</v>
      </c>
      <c r="B91" s="264" t="s">
        <v>162</v>
      </c>
      <c r="C91" s="224"/>
    </row>
    <row r="92" spans="1:3" s="37" customFormat="1" ht="18" customHeight="1">
      <c r="A92" s="230" t="s">
        <v>89</v>
      </c>
      <c r="B92" s="264" t="s">
        <v>122</v>
      </c>
      <c r="C92" s="224"/>
    </row>
    <row r="93" spans="1:3" s="37" customFormat="1" ht="18" customHeight="1">
      <c r="A93" s="230" t="s">
        <v>90</v>
      </c>
      <c r="B93" s="380" t="s">
        <v>163</v>
      </c>
      <c r="C93" s="224"/>
    </row>
    <row r="94" spans="1:3" s="37" customFormat="1" ht="18" customHeight="1">
      <c r="A94" s="230" t="s">
        <v>101</v>
      </c>
      <c r="B94" s="381" t="s">
        <v>164</v>
      </c>
      <c r="C94" s="232">
        <f>SUM(C95:C104)</f>
        <v>0</v>
      </c>
    </row>
    <row r="95" spans="1:3" s="37" customFormat="1" ht="18" customHeight="1">
      <c r="A95" s="230" t="s">
        <v>91</v>
      </c>
      <c r="B95" s="264" t="s">
        <v>301</v>
      </c>
      <c r="C95" s="224"/>
    </row>
    <row r="96" spans="1:3" s="37" customFormat="1" ht="18" customHeight="1">
      <c r="A96" s="230" t="s">
        <v>92</v>
      </c>
      <c r="B96" s="266" t="s">
        <v>302</v>
      </c>
      <c r="C96" s="224"/>
    </row>
    <row r="97" spans="1:3" s="37" customFormat="1" ht="18" customHeight="1">
      <c r="A97" s="230" t="s">
        <v>102</v>
      </c>
      <c r="B97" s="264" t="s">
        <v>303</v>
      </c>
      <c r="C97" s="224"/>
    </row>
    <row r="98" spans="1:3" s="37" customFormat="1" ht="18" customHeight="1">
      <c r="A98" s="230" t="s">
        <v>103</v>
      </c>
      <c r="B98" s="264" t="s">
        <v>640</v>
      </c>
      <c r="C98" s="224"/>
    </row>
    <row r="99" spans="1:3" s="37" customFormat="1" ht="18" customHeight="1">
      <c r="A99" s="230" t="s">
        <v>104</v>
      </c>
      <c r="B99" s="266" t="s">
        <v>305</v>
      </c>
      <c r="C99" s="224"/>
    </row>
    <row r="100" spans="1:3" s="37" customFormat="1" ht="18" customHeight="1">
      <c r="A100" s="230" t="s">
        <v>105</v>
      </c>
      <c r="B100" s="266" t="s">
        <v>306</v>
      </c>
      <c r="C100" s="224"/>
    </row>
    <row r="101" spans="1:3" s="37" customFormat="1" ht="18" customHeight="1">
      <c r="A101" s="230" t="s">
        <v>107</v>
      </c>
      <c r="B101" s="264" t="s">
        <v>641</v>
      </c>
      <c r="C101" s="224"/>
    </row>
    <row r="102" spans="1:3" s="37" customFormat="1" ht="18" customHeight="1">
      <c r="A102" s="251" t="s">
        <v>165</v>
      </c>
      <c r="B102" s="267" t="s">
        <v>308</v>
      </c>
      <c r="C102" s="224"/>
    </row>
    <row r="103" spans="1:3" s="37" customFormat="1" ht="18" customHeight="1">
      <c r="A103" s="230" t="s">
        <v>299</v>
      </c>
      <c r="B103" s="267" t="s">
        <v>309</v>
      </c>
      <c r="C103" s="224"/>
    </row>
    <row r="104" spans="1:3" s="37" customFormat="1" ht="18" customHeight="1" thickBot="1">
      <c r="A104" s="252" t="s">
        <v>300</v>
      </c>
      <c r="B104" s="268" t="s">
        <v>310</v>
      </c>
      <c r="C104" s="224"/>
    </row>
    <row r="105" spans="1:3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</row>
    <row r="106" spans="1:3" s="37" customFormat="1" ht="18" customHeight="1">
      <c r="A106" s="229" t="s">
        <v>93</v>
      </c>
      <c r="B106" s="264" t="s">
        <v>190</v>
      </c>
      <c r="C106" s="224"/>
    </row>
    <row r="107" spans="1:3" s="37" customFormat="1" ht="18" customHeight="1">
      <c r="A107" s="229" t="s">
        <v>94</v>
      </c>
      <c r="B107" s="267" t="s">
        <v>314</v>
      </c>
      <c r="C107" s="224"/>
    </row>
    <row r="108" spans="1:3" s="37" customFormat="1" ht="18" customHeight="1">
      <c r="A108" s="229" t="s">
        <v>95</v>
      </c>
      <c r="B108" s="267" t="s">
        <v>166</v>
      </c>
      <c r="C108" s="224"/>
    </row>
    <row r="109" spans="1:3" s="37" customFormat="1" ht="18" customHeight="1">
      <c r="A109" s="229" t="s">
        <v>96</v>
      </c>
      <c r="B109" s="267" t="s">
        <v>315</v>
      </c>
      <c r="C109" s="224"/>
    </row>
    <row r="110" spans="1:3" s="37" customFormat="1" ht="18" customHeight="1">
      <c r="A110" s="229" t="s">
        <v>97</v>
      </c>
      <c r="B110" s="383" t="s">
        <v>192</v>
      </c>
      <c r="C110" s="253">
        <f>SUM(C111:C118)</f>
        <v>0</v>
      </c>
    </row>
    <row r="111" spans="1:3" s="37" customFormat="1" ht="25.5">
      <c r="A111" s="229" t="s">
        <v>106</v>
      </c>
      <c r="B111" s="384" t="s">
        <v>386</v>
      </c>
      <c r="C111" s="224"/>
    </row>
    <row r="112" spans="1:3" s="37" customFormat="1" ht="25.5">
      <c r="A112" s="229" t="s">
        <v>108</v>
      </c>
      <c r="B112" s="271" t="s">
        <v>320</v>
      </c>
      <c r="C112" s="224"/>
    </row>
    <row r="113" spans="1:3" s="37" customFormat="1" ht="25.5">
      <c r="A113" s="229" t="s">
        <v>167</v>
      </c>
      <c r="B113" s="264" t="s">
        <v>304</v>
      </c>
      <c r="C113" s="224"/>
    </row>
    <row r="114" spans="1:3" s="37" customFormat="1" ht="18.75">
      <c r="A114" s="229" t="s">
        <v>168</v>
      </c>
      <c r="B114" s="264" t="s">
        <v>319</v>
      </c>
      <c r="C114" s="224"/>
    </row>
    <row r="115" spans="1:3" s="37" customFormat="1" ht="18.75">
      <c r="A115" s="229" t="s">
        <v>169</v>
      </c>
      <c r="B115" s="264" t="s">
        <v>318</v>
      </c>
      <c r="C115" s="224"/>
    </row>
    <row r="116" spans="1:3" s="37" customFormat="1" ht="25.5">
      <c r="A116" s="229" t="s">
        <v>311</v>
      </c>
      <c r="B116" s="264" t="s">
        <v>307</v>
      </c>
      <c r="C116" s="224"/>
    </row>
    <row r="117" spans="1:3" s="37" customFormat="1" ht="18.75">
      <c r="A117" s="229" t="s">
        <v>312</v>
      </c>
      <c r="B117" s="264" t="s">
        <v>317</v>
      </c>
      <c r="C117" s="224"/>
    </row>
    <row r="118" spans="1:3" s="37" customFormat="1" ht="26.25" thickBot="1">
      <c r="A118" s="251" t="s">
        <v>313</v>
      </c>
      <c r="B118" s="264" t="s">
        <v>316</v>
      </c>
      <c r="C118" s="224"/>
    </row>
    <row r="119" spans="1:3" s="37" customFormat="1" ht="18" customHeight="1" thickBot="1">
      <c r="A119" s="228" t="s">
        <v>14</v>
      </c>
      <c r="B119" s="372" t="s">
        <v>321</v>
      </c>
      <c r="C119" s="223">
        <f>+C120+C121</f>
        <v>0</v>
      </c>
    </row>
    <row r="120" spans="1:3" s="37" customFormat="1" ht="18" customHeight="1">
      <c r="A120" s="229" t="s">
        <v>76</v>
      </c>
      <c r="B120" s="271" t="s">
        <v>46</v>
      </c>
      <c r="C120" s="224"/>
    </row>
    <row r="121" spans="1:3" s="37" customFormat="1" ht="18" customHeight="1" thickBot="1">
      <c r="A121" s="231" t="s">
        <v>77</v>
      </c>
      <c r="B121" s="267" t="s">
        <v>47</v>
      </c>
      <c r="C121" s="224"/>
    </row>
    <row r="122" spans="1:3" s="37" customFormat="1" ht="18" customHeight="1" thickBot="1">
      <c r="A122" s="228" t="s">
        <v>15</v>
      </c>
      <c r="B122" s="372" t="s">
        <v>322</v>
      </c>
      <c r="C122" s="223">
        <f>+C89+C105+C119</f>
        <v>0</v>
      </c>
    </row>
    <row r="123" spans="1:3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</row>
    <row r="124" spans="1:3" s="37" customFormat="1" ht="18" customHeight="1">
      <c r="A124" s="229" t="s">
        <v>80</v>
      </c>
      <c r="B124" s="271" t="s">
        <v>323</v>
      </c>
      <c r="C124" s="224"/>
    </row>
    <row r="125" spans="1:3" s="37" customFormat="1" ht="18" customHeight="1">
      <c r="A125" s="229" t="s">
        <v>81</v>
      </c>
      <c r="B125" s="271" t="s">
        <v>643</v>
      </c>
      <c r="C125" s="224"/>
    </row>
    <row r="126" spans="1:3" s="37" customFormat="1" ht="18" customHeight="1" thickBot="1">
      <c r="A126" s="251" t="s">
        <v>82</v>
      </c>
      <c r="B126" s="385" t="s">
        <v>324</v>
      </c>
      <c r="C126" s="224"/>
    </row>
    <row r="127" spans="1:3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</row>
    <row r="128" spans="1:3" s="37" customFormat="1" ht="18" customHeight="1">
      <c r="A128" s="229" t="s">
        <v>83</v>
      </c>
      <c r="B128" s="271" t="s">
        <v>325</v>
      </c>
      <c r="C128" s="224"/>
    </row>
    <row r="129" spans="1:3" s="37" customFormat="1" ht="18" customHeight="1">
      <c r="A129" s="229" t="s">
        <v>84</v>
      </c>
      <c r="B129" s="271" t="s">
        <v>326</v>
      </c>
      <c r="C129" s="224"/>
    </row>
    <row r="130" spans="1:3" s="37" customFormat="1" ht="18" customHeight="1">
      <c r="A130" s="229" t="s">
        <v>242</v>
      </c>
      <c r="B130" s="271" t="s">
        <v>327</v>
      </c>
      <c r="C130" s="224"/>
    </row>
    <row r="131" spans="1:3" s="37" customFormat="1" ht="18" customHeight="1" thickBot="1">
      <c r="A131" s="251" t="s">
        <v>243</v>
      </c>
      <c r="B131" s="385" t="s">
        <v>328</v>
      </c>
      <c r="C131" s="224"/>
    </row>
    <row r="132" spans="1:3" s="37" customFormat="1" ht="18" customHeight="1" thickBot="1">
      <c r="A132" s="228" t="s">
        <v>18</v>
      </c>
      <c r="B132" s="372" t="s">
        <v>329</v>
      </c>
      <c r="C132" s="223">
        <f>SUM(C133:C136)</f>
        <v>0</v>
      </c>
    </row>
    <row r="133" spans="1:3" s="37" customFormat="1" ht="18" customHeight="1">
      <c r="A133" s="229" t="s">
        <v>85</v>
      </c>
      <c r="B133" s="271" t="s">
        <v>330</v>
      </c>
      <c r="C133" s="224"/>
    </row>
    <row r="134" spans="1:3" s="37" customFormat="1" ht="18" customHeight="1">
      <c r="A134" s="229" t="s">
        <v>86</v>
      </c>
      <c r="B134" s="271" t="s">
        <v>339</v>
      </c>
      <c r="C134" s="224"/>
    </row>
    <row r="135" spans="1:3" s="37" customFormat="1" ht="18" customHeight="1">
      <c r="A135" s="229" t="s">
        <v>252</v>
      </c>
      <c r="B135" s="271" t="s">
        <v>331</v>
      </c>
      <c r="C135" s="224"/>
    </row>
    <row r="136" spans="1:3" s="37" customFormat="1" ht="18" customHeight="1" thickBot="1">
      <c r="A136" s="251" t="s">
        <v>253</v>
      </c>
      <c r="B136" s="385" t="s">
        <v>402</v>
      </c>
      <c r="C136" s="224"/>
    </row>
    <row r="137" spans="1:3" s="37" customFormat="1" ht="18" customHeight="1" thickBot="1">
      <c r="A137" s="228" t="s">
        <v>19</v>
      </c>
      <c r="B137" s="372" t="s">
        <v>332</v>
      </c>
      <c r="C137" s="254">
        <f>SUM(C138:C141)</f>
        <v>0</v>
      </c>
    </row>
    <row r="138" spans="1:3" s="37" customFormat="1" ht="18" customHeight="1">
      <c r="A138" s="229" t="s">
        <v>160</v>
      </c>
      <c r="B138" s="271" t="s">
        <v>333</v>
      </c>
      <c r="C138" s="224"/>
    </row>
    <row r="139" spans="1:3" s="37" customFormat="1" ht="18" customHeight="1">
      <c r="A139" s="229" t="s">
        <v>161</v>
      </c>
      <c r="B139" s="271" t="s">
        <v>334</v>
      </c>
      <c r="C139" s="224"/>
    </row>
    <row r="140" spans="1:3" s="37" customFormat="1" ht="18" customHeight="1">
      <c r="A140" s="229" t="s">
        <v>191</v>
      </c>
      <c r="B140" s="271" t="s">
        <v>335</v>
      </c>
      <c r="C140" s="224"/>
    </row>
    <row r="141" spans="1:3" s="37" customFormat="1" ht="18" customHeight="1" thickBot="1">
      <c r="A141" s="229" t="s">
        <v>255</v>
      </c>
      <c r="B141" s="271" t="s">
        <v>336</v>
      </c>
      <c r="C141" s="224"/>
    </row>
    <row r="142" spans="1:3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</row>
    <row r="143" spans="1:3" s="37" customFormat="1" ht="18" customHeight="1" thickBot="1">
      <c r="A143" s="256" t="s">
        <v>21</v>
      </c>
      <c r="B143" s="386" t="s">
        <v>338</v>
      </c>
      <c r="C143" s="255">
        <f>+C122+C142</f>
        <v>0</v>
      </c>
    </row>
    <row r="144" spans="1:3" s="37" customFormat="1" ht="18" customHeight="1" thickBot="1">
      <c r="A144" s="257"/>
      <c r="B144" s="258"/>
      <c r="C144" s="243"/>
    </row>
    <row r="145" spans="1:7" s="37" customFormat="1" ht="18" customHeight="1" thickBot="1">
      <c r="A145" s="259" t="s">
        <v>420</v>
      </c>
      <c r="B145" s="260"/>
      <c r="C145" s="261"/>
      <c r="D145" s="45"/>
      <c r="E145" s="46"/>
      <c r="F145" s="46"/>
      <c r="G145" s="46"/>
    </row>
    <row r="146" spans="1:3" s="43" customFormat="1" ht="18" customHeight="1" thickBot="1">
      <c r="A146" s="259" t="s">
        <v>182</v>
      </c>
      <c r="B146" s="260"/>
      <c r="C146" s="261"/>
    </row>
    <row r="147" s="37" customFormat="1" ht="18" customHeight="1">
      <c r="C147" s="47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9.3.3. melléklet az 1/2018. (III.6.) önkormányzati rendelethez</oddHeader>
  </headerFooter>
  <rowBreaks count="1" manualBreakCount="1">
    <brk id="87" max="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8"/>
  <sheetViews>
    <sheetView tabSelected="1" workbookViewId="0" topLeftCell="A52">
      <selection activeCell="F78" sqref="F78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19.125" style="31" customWidth="1"/>
    <col min="4" max="4" width="19.125" style="32" customWidth="1"/>
    <col min="5" max="16384" width="9.375" style="32" customWidth="1"/>
  </cols>
  <sheetData>
    <row r="1" spans="1:3" s="37" customFormat="1" ht="48" customHeight="1">
      <c r="A1" s="502" t="s">
        <v>625</v>
      </c>
      <c r="B1" s="503"/>
      <c r="C1" s="503"/>
    </row>
    <row r="2" spans="1:3" s="37" customFormat="1" ht="18" customHeight="1">
      <c r="A2" s="364"/>
      <c r="B2" s="498" t="s">
        <v>623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4" s="37" customFormat="1" ht="38.25" customHeight="1" thickBot="1">
      <c r="A5" s="39" t="s">
        <v>56</v>
      </c>
      <c r="B5" s="387" t="s">
        <v>11</v>
      </c>
      <c r="C5" s="40" t="s">
        <v>397</v>
      </c>
      <c r="D5" s="40" t="s">
        <v>709</v>
      </c>
    </row>
    <row r="6" spans="1:4" s="43" customFormat="1" ht="18" customHeight="1" thickBot="1">
      <c r="A6" s="41">
        <v>1</v>
      </c>
      <c r="B6" s="388">
        <v>2</v>
      </c>
      <c r="C6" s="42">
        <v>3</v>
      </c>
      <c r="D6" s="42">
        <v>3</v>
      </c>
    </row>
    <row r="7" spans="1:4" s="43" customFormat="1" ht="18" customHeight="1" thickBot="1">
      <c r="A7" s="222" t="s">
        <v>12</v>
      </c>
      <c r="B7" s="368" t="s">
        <v>217</v>
      </c>
      <c r="C7" s="223">
        <f>SUM(C8:C11)</f>
        <v>0</v>
      </c>
      <c r="D7" s="223">
        <f>SUM(D8:D11)</f>
        <v>0</v>
      </c>
    </row>
    <row r="8" spans="1:4" s="43" customFormat="1" ht="27">
      <c r="A8" s="229" t="s">
        <v>87</v>
      </c>
      <c r="B8" s="293" t="s">
        <v>403</v>
      </c>
      <c r="C8" s="224"/>
      <c r="D8" s="224"/>
    </row>
    <row r="9" spans="1:4" s="43" customFormat="1" ht="27">
      <c r="A9" s="230" t="s">
        <v>88</v>
      </c>
      <c r="B9" s="262" t="s">
        <v>404</v>
      </c>
      <c r="C9" s="224"/>
      <c r="D9" s="224"/>
    </row>
    <row r="10" spans="1:4" s="43" customFormat="1" ht="27">
      <c r="A10" s="230" t="s">
        <v>89</v>
      </c>
      <c r="B10" s="262" t="s">
        <v>405</v>
      </c>
      <c r="C10" s="224"/>
      <c r="D10" s="224"/>
    </row>
    <row r="11" spans="1:4" s="43" customFormat="1" ht="18.75">
      <c r="A11" s="230" t="s">
        <v>399</v>
      </c>
      <c r="B11" s="262" t="s">
        <v>406</v>
      </c>
      <c r="C11" s="224"/>
      <c r="D11" s="224"/>
    </row>
    <row r="12" spans="1:4" s="43" customFormat="1" ht="25.5">
      <c r="A12" s="230" t="s">
        <v>101</v>
      </c>
      <c r="B12" s="369" t="s">
        <v>408</v>
      </c>
      <c r="C12" s="226"/>
      <c r="D12" s="226"/>
    </row>
    <row r="13" spans="1:4" s="43" customFormat="1" ht="19.5" thickBot="1">
      <c r="A13" s="231" t="s">
        <v>400</v>
      </c>
      <c r="B13" s="262" t="s">
        <v>407</v>
      </c>
      <c r="C13" s="227"/>
      <c r="D13" s="227"/>
    </row>
    <row r="14" spans="1:4" s="43" customFormat="1" ht="19.5" thickBot="1">
      <c r="A14" s="228" t="s">
        <v>13</v>
      </c>
      <c r="B14" s="370" t="s">
        <v>637</v>
      </c>
      <c r="C14" s="223">
        <f>+C15+C16+C17+C18+C19</f>
        <v>0</v>
      </c>
      <c r="D14" s="223">
        <f>+D15+D16+D17+D18+D19</f>
        <v>0</v>
      </c>
    </row>
    <row r="15" spans="1:4" s="43" customFormat="1" ht="18" customHeight="1">
      <c r="A15" s="229" t="s">
        <v>93</v>
      </c>
      <c r="B15" s="293" t="s">
        <v>218</v>
      </c>
      <c r="C15" s="224"/>
      <c r="D15" s="224"/>
    </row>
    <row r="16" spans="1:4" s="43" customFormat="1" ht="18.75">
      <c r="A16" s="230" t="s">
        <v>94</v>
      </c>
      <c r="B16" s="262" t="s">
        <v>219</v>
      </c>
      <c r="C16" s="224"/>
      <c r="D16" s="224"/>
    </row>
    <row r="17" spans="1:4" s="43" customFormat="1" ht="27">
      <c r="A17" s="230" t="s">
        <v>95</v>
      </c>
      <c r="B17" s="262" t="s">
        <v>382</v>
      </c>
      <c r="C17" s="224"/>
      <c r="D17" s="224"/>
    </row>
    <row r="18" spans="1:4" s="43" customFormat="1" ht="27">
      <c r="A18" s="230" t="s">
        <v>96</v>
      </c>
      <c r="B18" s="262" t="s">
        <v>383</v>
      </c>
      <c r="C18" s="224"/>
      <c r="D18" s="224"/>
    </row>
    <row r="19" spans="1:4" s="43" customFormat="1" ht="25.5">
      <c r="A19" s="230" t="s">
        <v>97</v>
      </c>
      <c r="B19" s="221" t="s">
        <v>409</v>
      </c>
      <c r="C19" s="224"/>
      <c r="D19" s="224"/>
    </row>
    <row r="20" spans="1:4" s="43" customFormat="1" ht="19.5" thickBot="1">
      <c r="A20" s="231" t="s">
        <v>106</v>
      </c>
      <c r="B20" s="371" t="s">
        <v>220</v>
      </c>
      <c r="C20" s="224"/>
      <c r="D20" s="224"/>
    </row>
    <row r="21" spans="1:4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  <c r="D21" s="223">
        <f>+D22+D23+D24+D25+D26</f>
        <v>0</v>
      </c>
    </row>
    <row r="22" spans="1:4" s="43" customFormat="1" ht="18.75">
      <c r="A22" s="229" t="s">
        <v>76</v>
      </c>
      <c r="B22" s="293" t="s">
        <v>401</v>
      </c>
      <c r="C22" s="224"/>
      <c r="D22" s="224"/>
    </row>
    <row r="23" spans="1:4" s="43" customFormat="1" ht="27">
      <c r="A23" s="230" t="s">
        <v>77</v>
      </c>
      <c r="B23" s="262" t="s">
        <v>221</v>
      </c>
      <c r="C23" s="224"/>
      <c r="D23" s="224"/>
    </row>
    <row r="24" spans="1:4" s="43" customFormat="1" ht="27">
      <c r="A24" s="230" t="s">
        <v>78</v>
      </c>
      <c r="B24" s="262" t="s">
        <v>384</v>
      </c>
      <c r="C24" s="224"/>
      <c r="D24" s="224"/>
    </row>
    <row r="25" spans="1:4" s="43" customFormat="1" ht="27">
      <c r="A25" s="230" t="s">
        <v>79</v>
      </c>
      <c r="B25" s="262" t="s">
        <v>385</v>
      </c>
      <c r="C25" s="224"/>
      <c r="D25" s="224"/>
    </row>
    <row r="26" spans="1:4" s="43" customFormat="1" ht="18.75">
      <c r="A26" s="230" t="s">
        <v>150</v>
      </c>
      <c r="B26" s="262" t="s">
        <v>222</v>
      </c>
      <c r="C26" s="224"/>
      <c r="D26" s="224"/>
    </row>
    <row r="27" spans="1:4" s="43" customFormat="1" ht="18" customHeight="1" thickBot="1">
      <c r="A27" s="231" t="s">
        <v>151</v>
      </c>
      <c r="B27" s="371" t="s">
        <v>223</v>
      </c>
      <c r="C27" s="224"/>
      <c r="D27" s="224"/>
    </row>
    <row r="28" spans="1:4" s="43" customFormat="1" ht="18" customHeight="1" thickBot="1">
      <c r="A28" s="228" t="s">
        <v>152</v>
      </c>
      <c r="B28" s="372" t="s">
        <v>224</v>
      </c>
      <c r="C28" s="223">
        <f>+C29+C32+C33+C34</f>
        <v>0</v>
      </c>
      <c r="D28" s="223">
        <f>+D29+D32+D33+D34</f>
        <v>0</v>
      </c>
    </row>
    <row r="29" spans="1:4" s="43" customFormat="1" ht="18" customHeight="1">
      <c r="A29" s="229" t="s">
        <v>225</v>
      </c>
      <c r="B29" s="293" t="s">
        <v>231</v>
      </c>
      <c r="C29" s="233"/>
      <c r="D29" s="233"/>
    </row>
    <row r="30" spans="1:4" s="43" customFormat="1" ht="18" customHeight="1">
      <c r="A30" s="230" t="s">
        <v>226</v>
      </c>
      <c r="B30" s="262" t="s">
        <v>411</v>
      </c>
      <c r="C30" s="224"/>
      <c r="D30" s="224"/>
    </row>
    <row r="31" spans="1:4" s="43" customFormat="1" ht="18" customHeight="1">
      <c r="A31" s="230" t="s">
        <v>227</v>
      </c>
      <c r="B31" s="262" t="s">
        <v>412</v>
      </c>
      <c r="C31" s="224"/>
      <c r="D31" s="224"/>
    </row>
    <row r="32" spans="1:4" s="43" customFormat="1" ht="18" customHeight="1">
      <c r="A32" s="230" t="s">
        <v>228</v>
      </c>
      <c r="B32" s="262" t="s">
        <v>413</v>
      </c>
      <c r="C32" s="224"/>
      <c r="D32" s="224"/>
    </row>
    <row r="33" spans="1:4" s="43" customFormat="1" ht="18.75">
      <c r="A33" s="230" t="s">
        <v>229</v>
      </c>
      <c r="B33" s="262" t="s">
        <v>232</v>
      </c>
      <c r="C33" s="224"/>
      <c r="D33" s="224"/>
    </row>
    <row r="34" spans="1:4" s="43" customFormat="1" ht="18" customHeight="1" thickBot="1">
      <c r="A34" s="231" t="s">
        <v>230</v>
      </c>
      <c r="B34" s="371" t="s">
        <v>233</v>
      </c>
      <c r="C34" s="224"/>
      <c r="D34" s="224"/>
    </row>
    <row r="35" spans="1:4" s="43" customFormat="1" ht="18" customHeight="1" thickBot="1">
      <c r="A35" s="228" t="s">
        <v>16</v>
      </c>
      <c r="B35" s="372" t="s">
        <v>234</v>
      </c>
      <c r="C35" s="223">
        <f>SUM(C36:C45)</f>
        <v>3000000</v>
      </c>
      <c r="D35" s="223">
        <f>SUM(D36:D45)</f>
        <v>3000000</v>
      </c>
    </row>
    <row r="36" spans="1:4" s="43" customFormat="1" ht="18" customHeight="1">
      <c r="A36" s="229" t="s">
        <v>80</v>
      </c>
      <c r="B36" s="293" t="s">
        <v>237</v>
      </c>
      <c r="C36" s="224"/>
      <c r="D36" s="224"/>
    </row>
    <row r="37" spans="1:4" s="43" customFormat="1" ht="18" customHeight="1">
      <c r="A37" s="230" t="s">
        <v>81</v>
      </c>
      <c r="B37" s="262" t="s">
        <v>414</v>
      </c>
      <c r="C37" s="224">
        <v>2489764</v>
      </c>
      <c r="D37" s="224">
        <v>2489764</v>
      </c>
    </row>
    <row r="38" spans="1:4" s="43" customFormat="1" ht="18" customHeight="1">
      <c r="A38" s="230" t="s">
        <v>82</v>
      </c>
      <c r="B38" s="262" t="s">
        <v>415</v>
      </c>
      <c r="C38" s="224"/>
      <c r="D38" s="224"/>
    </row>
    <row r="39" spans="1:4" s="43" customFormat="1" ht="18" customHeight="1">
      <c r="A39" s="230" t="s">
        <v>154</v>
      </c>
      <c r="B39" s="262" t="s">
        <v>416</v>
      </c>
      <c r="C39" s="224"/>
      <c r="D39" s="224"/>
    </row>
    <row r="40" spans="1:4" s="43" customFormat="1" ht="18" customHeight="1">
      <c r="A40" s="230" t="s">
        <v>155</v>
      </c>
      <c r="B40" s="262" t="s">
        <v>417</v>
      </c>
      <c r="C40" s="224"/>
      <c r="D40" s="224"/>
    </row>
    <row r="41" spans="1:4" s="43" customFormat="1" ht="18" customHeight="1">
      <c r="A41" s="230" t="s">
        <v>156</v>
      </c>
      <c r="B41" s="262" t="s">
        <v>418</v>
      </c>
      <c r="C41" s="224">
        <v>510236</v>
      </c>
      <c r="D41" s="224">
        <v>510236</v>
      </c>
    </row>
    <row r="42" spans="1:4" s="43" customFormat="1" ht="18" customHeight="1">
      <c r="A42" s="230" t="s">
        <v>157</v>
      </c>
      <c r="B42" s="262" t="s">
        <v>238</v>
      </c>
      <c r="C42" s="224"/>
      <c r="D42" s="224"/>
    </row>
    <row r="43" spans="1:4" s="43" customFormat="1" ht="18" customHeight="1">
      <c r="A43" s="230" t="s">
        <v>158</v>
      </c>
      <c r="B43" s="262" t="s">
        <v>239</v>
      </c>
      <c r="C43" s="224"/>
      <c r="D43" s="224"/>
    </row>
    <row r="44" spans="1:4" s="43" customFormat="1" ht="18" customHeight="1">
      <c r="A44" s="230" t="s">
        <v>235</v>
      </c>
      <c r="B44" s="262" t="s">
        <v>240</v>
      </c>
      <c r="C44" s="224"/>
      <c r="D44" s="224"/>
    </row>
    <row r="45" spans="1:4" s="43" customFormat="1" ht="18" customHeight="1" thickBot="1">
      <c r="A45" s="231" t="s">
        <v>236</v>
      </c>
      <c r="B45" s="371" t="s">
        <v>419</v>
      </c>
      <c r="C45" s="232"/>
      <c r="D45" s="232"/>
    </row>
    <row r="46" spans="1:4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</row>
    <row r="47" spans="1:4" s="43" customFormat="1" ht="18" customHeight="1">
      <c r="A47" s="229" t="s">
        <v>83</v>
      </c>
      <c r="B47" s="293" t="s">
        <v>245</v>
      </c>
      <c r="C47" s="224"/>
      <c r="D47" s="224"/>
    </row>
    <row r="48" spans="1:4" s="43" customFormat="1" ht="18" customHeight="1">
      <c r="A48" s="230" t="s">
        <v>84</v>
      </c>
      <c r="B48" s="262" t="s">
        <v>246</v>
      </c>
      <c r="C48" s="224"/>
      <c r="D48" s="224"/>
    </row>
    <row r="49" spans="1:4" s="43" customFormat="1" ht="18" customHeight="1">
      <c r="A49" s="230" t="s">
        <v>242</v>
      </c>
      <c r="B49" s="262" t="s">
        <v>247</v>
      </c>
      <c r="C49" s="224"/>
      <c r="D49" s="224"/>
    </row>
    <row r="50" spans="1:4" s="43" customFormat="1" ht="18" customHeight="1">
      <c r="A50" s="230" t="s">
        <v>243</v>
      </c>
      <c r="B50" s="262" t="s">
        <v>248</v>
      </c>
      <c r="C50" s="224"/>
      <c r="D50" s="224"/>
    </row>
    <row r="51" spans="1:4" s="43" customFormat="1" ht="18" customHeight="1" thickBot="1">
      <c r="A51" s="231" t="s">
        <v>244</v>
      </c>
      <c r="B51" s="371" t="s">
        <v>249</v>
      </c>
      <c r="C51" s="224"/>
      <c r="D51" s="224"/>
    </row>
    <row r="52" spans="1:4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</row>
    <row r="53" spans="1:4" s="43" customFormat="1" ht="27">
      <c r="A53" s="229" t="s">
        <v>85</v>
      </c>
      <c r="B53" s="293" t="s">
        <v>392</v>
      </c>
      <c r="C53" s="224"/>
      <c r="D53" s="224"/>
    </row>
    <row r="54" spans="1:4" s="43" customFormat="1" ht="27">
      <c r="A54" s="230" t="s">
        <v>86</v>
      </c>
      <c r="B54" s="262" t="s">
        <v>393</v>
      </c>
      <c r="C54" s="224"/>
      <c r="D54" s="224"/>
    </row>
    <row r="55" spans="1:4" s="43" customFormat="1" ht="18.75">
      <c r="A55" s="230" t="s">
        <v>252</v>
      </c>
      <c r="B55" s="262" t="s">
        <v>250</v>
      </c>
      <c r="C55" s="224"/>
      <c r="D55" s="224"/>
    </row>
    <row r="56" spans="1:4" s="43" customFormat="1" ht="19.5" thickBot="1">
      <c r="A56" s="231" t="s">
        <v>253</v>
      </c>
      <c r="B56" s="371" t="s">
        <v>251</v>
      </c>
      <c r="C56" s="224"/>
      <c r="D56" s="224"/>
    </row>
    <row r="57" spans="1:4" s="43" customFormat="1" ht="18" customHeight="1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</row>
    <row r="58" spans="1:4" s="43" customFormat="1" ht="27">
      <c r="A58" s="229" t="s">
        <v>160</v>
      </c>
      <c r="B58" s="293" t="s">
        <v>394</v>
      </c>
      <c r="C58" s="224"/>
      <c r="D58" s="224"/>
    </row>
    <row r="59" spans="1:4" s="43" customFormat="1" ht="18.75">
      <c r="A59" s="230" t="s">
        <v>161</v>
      </c>
      <c r="B59" s="262" t="s">
        <v>395</v>
      </c>
      <c r="C59" s="224"/>
      <c r="D59" s="224"/>
    </row>
    <row r="60" spans="1:4" s="43" customFormat="1" ht="18.75">
      <c r="A60" s="230" t="s">
        <v>191</v>
      </c>
      <c r="B60" s="262" t="s">
        <v>256</v>
      </c>
      <c r="C60" s="224"/>
      <c r="D60" s="224"/>
    </row>
    <row r="61" spans="1:4" s="43" customFormat="1" ht="19.5" thickBot="1">
      <c r="A61" s="231" t="s">
        <v>255</v>
      </c>
      <c r="B61" s="371" t="s">
        <v>257</v>
      </c>
      <c r="C61" s="224"/>
      <c r="D61" s="224"/>
    </row>
    <row r="62" spans="1:4" s="43" customFormat="1" ht="19.5" thickBot="1">
      <c r="A62" s="228" t="s">
        <v>20</v>
      </c>
      <c r="B62" s="372" t="s">
        <v>258</v>
      </c>
      <c r="C62" s="223">
        <f>+C7+C14+C21+C28+C35+C46+C52+C57</f>
        <v>3000000</v>
      </c>
      <c r="D62" s="223">
        <f>+D7+D14+D21+D28+D35+D46+D52+D57</f>
        <v>3000000</v>
      </c>
    </row>
    <row r="63" spans="1:4" s="43" customFormat="1" ht="18" customHeight="1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</row>
    <row r="64" spans="1:4" s="43" customFormat="1" ht="18" customHeight="1">
      <c r="A64" s="229" t="s">
        <v>287</v>
      </c>
      <c r="B64" s="293" t="s">
        <v>259</v>
      </c>
      <c r="C64" s="224"/>
      <c r="D64" s="224"/>
    </row>
    <row r="65" spans="1:4" s="43" customFormat="1" ht="27">
      <c r="A65" s="230" t="s">
        <v>296</v>
      </c>
      <c r="B65" s="262" t="s">
        <v>260</v>
      </c>
      <c r="C65" s="224"/>
      <c r="D65" s="224"/>
    </row>
    <row r="66" spans="1:4" s="43" customFormat="1" ht="19.5" thickBot="1">
      <c r="A66" s="231" t="s">
        <v>297</v>
      </c>
      <c r="B66" s="373" t="s">
        <v>261</v>
      </c>
      <c r="C66" s="224"/>
      <c r="D66" s="224"/>
    </row>
    <row r="67" spans="1:4" s="43" customFormat="1" ht="18" customHeight="1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</row>
    <row r="68" spans="1:4" s="43" customFormat="1" ht="18.75">
      <c r="A68" s="229" t="s">
        <v>130</v>
      </c>
      <c r="B68" s="293" t="s">
        <v>264</v>
      </c>
      <c r="C68" s="224"/>
      <c r="D68" s="224"/>
    </row>
    <row r="69" spans="1:4" s="43" customFormat="1" ht="18.75">
      <c r="A69" s="230" t="s">
        <v>131</v>
      </c>
      <c r="B69" s="262" t="s">
        <v>265</v>
      </c>
      <c r="C69" s="224"/>
      <c r="D69" s="224"/>
    </row>
    <row r="70" spans="1:4" s="43" customFormat="1" ht="18.75">
      <c r="A70" s="230" t="s">
        <v>288</v>
      </c>
      <c r="B70" s="262" t="s">
        <v>266</v>
      </c>
      <c r="C70" s="224"/>
      <c r="D70" s="224"/>
    </row>
    <row r="71" spans="1:4" s="43" customFormat="1" ht="19.5" thickBot="1">
      <c r="A71" s="231" t="s">
        <v>289</v>
      </c>
      <c r="B71" s="371" t="s">
        <v>267</v>
      </c>
      <c r="C71" s="224"/>
      <c r="D71" s="224"/>
    </row>
    <row r="72" spans="1:4" s="43" customFormat="1" ht="18" customHeight="1" thickBot="1">
      <c r="A72" s="234" t="s">
        <v>268</v>
      </c>
      <c r="B72" s="370" t="s">
        <v>269</v>
      </c>
      <c r="C72" s="223">
        <f>SUM(C73:C74)</f>
        <v>696579</v>
      </c>
      <c r="D72" s="223">
        <f>SUM(D73:D74)</f>
        <v>696579</v>
      </c>
    </row>
    <row r="73" spans="1:4" s="43" customFormat="1" ht="18" customHeight="1">
      <c r="A73" s="229" t="s">
        <v>290</v>
      </c>
      <c r="B73" s="293" t="s">
        <v>270</v>
      </c>
      <c r="C73" s="224">
        <v>696579</v>
      </c>
      <c r="D73" s="224">
        <v>696579</v>
      </c>
    </row>
    <row r="74" spans="1:4" s="43" customFormat="1" ht="18" customHeight="1" thickBot="1">
      <c r="A74" s="231" t="s">
        <v>291</v>
      </c>
      <c r="B74" s="293" t="s">
        <v>644</v>
      </c>
      <c r="C74" s="224">
        <v>0</v>
      </c>
      <c r="D74" s="224">
        <v>0</v>
      </c>
    </row>
    <row r="75" spans="1:4" s="43" customFormat="1" ht="18" customHeight="1" thickBot="1">
      <c r="A75" s="234" t="s">
        <v>271</v>
      </c>
      <c r="B75" s="370" t="s">
        <v>272</v>
      </c>
      <c r="C75" s="223">
        <f>SUM(C76:C78)</f>
        <v>28947238</v>
      </c>
      <c r="D75" s="223">
        <f>SUM(D76:D78)</f>
        <v>28947238</v>
      </c>
    </row>
    <row r="76" spans="1:4" s="43" customFormat="1" ht="18" customHeight="1">
      <c r="A76" s="229" t="s">
        <v>292</v>
      </c>
      <c r="B76" s="293" t="s">
        <v>446</v>
      </c>
      <c r="C76" s="224"/>
      <c r="D76" s="224"/>
    </row>
    <row r="77" spans="1:4" s="43" customFormat="1" ht="18" customHeight="1">
      <c r="A77" s="230" t="s">
        <v>293</v>
      </c>
      <c r="B77" s="262" t="s">
        <v>273</v>
      </c>
      <c r="C77" s="224"/>
      <c r="D77" s="224"/>
    </row>
    <row r="78" spans="1:4" s="43" customFormat="1" ht="18" customHeight="1" thickBot="1">
      <c r="A78" s="231" t="s">
        <v>294</v>
      </c>
      <c r="B78" s="371" t="s">
        <v>636</v>
      </c>
      <c r="C78" s="224">
        <v>28947238</v>
      </c>
      <c r="D78" s="224">
        <v>28947238</v>
      </c>
    </row>
    <row r="79" spans="1:4" s="43" customFormat="1" ht="18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</row>
    <row r="80" spans="1:4" s="43" customFormat="1" ht="18" customHeight="1">
      <c r="A80" s="235" t="s">
        <v>276</v>
      </c>
      <c r="B80" s="293" t="s">
        <v>277</v>
      </c>
      <c r="C80" s="224"/>
      <c r="D80" s="224"/>
    </row>
    <row r="81" spans="1:4" s="43" customFormat="1" ht="30">
      <c r="A81" s="236" t="s">
        <v>278</v>
      </c>
      <c r="B81" s="262" t="s">
        <v>279</v>
      </c>
      <c r="C81" s="224"/>
      <c r="D81" s="224"/>
    </row>
    <row r="82" spans="1:4" s="43" customFormat="1" ht="20.25" customHeight="1">
      <c r="A82" s="236" t="s">
        <v>280</v>
      </c>
      <c r="B82" s="262" t="s">
        <v>281</v>
      </c>
      <c r="C82" s="224"/>
      <c r="D82" s="224"/>
    </row>
    <row r="83" spans="1:4" s="43" customFormat="1" ht="18" customHeight="1" thickBot="1">
      <c r="A83" s="237" t="s">
        <v>282</v>
      </c>
      <c r="B83" s="371" t="s">
        <v>283</v>
      </c>
      <c r="C83" s="224"/>
      <c r="D83" s="224"/>
    </row>
    <row r="84" spans="1:4" s="43" customFormat="1" ht="18" customHeight="1" thickBot="1">
      <c r="A84" s="234" t="s">
        <v>284</v>
      </c>
      <c r="B84" s="370" t="s">
        <v>635</v>
      </c>
      <c r="C84" s="224"/>
      <c r="D84" s="224"/>
    </row>
    <row r="85" spans="1:4" s="43" customFormat="1" ht="19.5" thickBot="1">
      <c r="A85" s="234" t="s">
        <v>285</v>
      </c>
      <c r="B85" s="374" t="s">
        <v>286</v>
      </c>
      <c r="C85" s="223">
        <f>+C63+C67+C72+C75+C79+C84</f>
        <v>29643817</v>
      </c>
      <c r="D85" s="223">
        <f>+D63+D67+D72+D75+D79+D84</f>
        <v>29643817</v>
      </c>
    </row>
    <row r="86" spans="1:4" s="43" customFormat="1" ht="18" customHeight="1" thickBot="1">
      <c r="A86" s="239" t="s">
        <v>298</v>
      </c>
      <c r="B86" s="375" t="s">
        <v>378</v>
      </c>
      <c r="C86" s="223">
        <f>+C62+C85</f>
        <v>32643817</v>
      </c>
      <c r="D86" s="223">
        <f>+D62+D85</f>
        <v>32643817</v>
      </c>
    </row>
    <row r="87" spans="1:4" s="43" customFormat="1" ht="19.5" thickBot="1">
      <c r="A87" s="240"/>
      <c r="B87" s="376"/>
      <c r="C87" s="241"/>
      <c r="D87" s="241"/>
    </row>
    <row r="88" spans="1:4" s="37" customFormat="1" ht="18" customHeight="1" thickBot="1">
      <c r="A88" s="244" t="s">
        <v>45</v>
      </c>
      <c r="B88" s="377"/>
      <c r="C88" s="245"/>
      <c r="D88" s="245"/>
    </row>
    <row r="89" spans="1:4" s="44" customFormat="1" ht="18" customHeight="1" thickBot="1">
      <c r="A89" s="247" t="s">
        <v>12</v>
      </c>
      <c r="B89" s="378" t="s">
        <v>633</v>
      </c>
      <c r="C89" s="248">
        <f>SUM(C90:C94)</f>
        <v>32358015</v>
      </c>
      <c r="D89" s="248">
        <f>SUM(D90:D94)</f>
        <v>32358015</v>
      </c>
    </row>
    <row r="90" spans="1:4" s="37" customFormat="1" ht="18" customHeight="1">
      <c r="A90" s="249" t="s">
        <v>87</v>
      </c>
      <c r="B90" s="379" t="s">
        <v>40</v>
      </c>
      <c r="C90" s="250">
        <v>18801975</v>
      </c>
      <c r="D90" s="250">
        <v>18960820</v>
      </c>
    </row>
    <row r="91" spans="1:4" s="43" customFormat="1" ht="18" customHeight="1">
      <c r="A91" s="230" t="s">
        <v>88</v>
      </c>
      <c r="B91" s="264" t="s">
        <v>162</v>
      </c>
      <c r="C91" s="225">
        <v>3930395</v>
      </c>
      <c r="D91" s="225">
        <v>3930395</v>
      </c>
    </row>
    <row r="92" spans="1:4" s="37" customFormat="1" ht="18" customHeight="1">
      <c r="A92" s="230" t="s">
        <v>89</v>
      </c>
      <c r="B92" s="264" t="s">
        <v>122</v>
      </c>
      <c r="C92" s="232">
        <v>9625645</v>
      </c>
      <c r="D92" s="232">
        <v>9466800</v>
      </c>
    </row>
    <row r="93" spans="1:4" s="37" customFormat="1" ht="18" customHeight="1">
      <c r="A93" s="230" t="s">
        <v>90</v>
      </c>
      <c r="B93" s="380" t="s">
        <v>163</v>
      </c>
      <c r="C93" s="232"/>
      <c r="D93" s="232"/>
    </row>
    <row r="94" spans="1:4" s="37" customFormat="1" ht="18" customHeight="1">
      <c r="A94" s="230" t="s">
        <v>101</v>
      </c>
      <c r="B94" s="381" t="s">
        <v>164</v>
      </c>
      <c r="C94" s="232">
        <f>SUM(C95:C104)</f>
        <v>0</v>
      </c>
      <c r="D94" s="232">
        <f>SUM(D95:D104)</f>
        <v>0</v>
      </c>
    </row>
    <row r="95" spans="1:4" s="37" customFormat="1" ht="18" customHeight="1">
      <c r="A95" s="230" t="s">
        <v>91</v>
      </c>
      <c r="B95" s="264" t="s">
        <v>301</v>
      </c>
      <c r="C95" s="265"/>
      <c r="D95" s="265"/>
    </row>
    <row r="96" spans="1:4" s="37" customFormat="1" ht="18" customHeight="1">
      <c r="A96" s="230" t="s">
        <v>92</v>
      </c>
      <c r="B96" s="266" t="s">
        <v>302</v>
      </c>
      <c r="C96" s="265"/>
      <c r="D96" s="265"/>
    </row>
    <row r="97" spans="1:4" s="37" customFormat="1" ht="18" customHeight="1">
      <c r="A97" s="230" t="s">
        <v>102</v>
      </c>
      <c r="B97" s="264" t="s">
        <v>303</v>
      </c>
      <c r="C97" s="265"/>
      <c r="D97" s="265"/>
    </row>
    <row r="98" spans="1:4" s="37" customFormat="1" ht="18" customHeight="1">
      <c r="A98" s="230" t="s">
        <v>103</v>
      </c>
      <c r="B98" s="264" t="s">
        <v>640</v>
      </c>
      <c r="C98" s="265"/>
      <c r="D98" s="265"/>
    </row>
    <row r="99" spans="1:4" s="37" customFormat="1" ht="18" customHeight="1">
      <c r="A99" s="230" t="s">
        <v>104</v>
      </c>
      <c r="B99" s="266" t="s">
        <v>305</v>
      </c>
      <c r="C99" s="265"/>
      <c r="D99" s="265"/>
    </row>
    <row r="100" spans="1:4" s="37" customFormat="1" ht="18" customHeight="1">
      <c r="A100" s="230" t="s">
        <v>105</v>
      </c>
      <c r="B100" s="266" t="s">
        <v>306</v>
      </c>
      <c r="C100" s="265"/>
      <c r="D100" s="265"/>
    </row>
    <row r="101" spans="1:4" s="37" customFormat="1" ht="18" customHeight="1">
      <c r="A101" s="230" t="s">
        <v>107</v>
      </c>
      <c r="B101" s="264" t="s">
        <v>641</v>
      </c>
      <c r="C101" s="265"/>
      <c r="D101" s="265"/>
    </row>
    <row r="102" spans="1:4" s="37" customFormat="1" ht="18" customHeight="1">
      <c r="A102" s="251" t="s">
        <v>165</v>
      </c>
      <c r="B102" s="267" t="s">
        <v>308</v>
      </c>
      <c r="C102" s="265"/>
      <c r="D102" s="265"/>
    </row>
    <row r="103" spans="1:4" s="37" customFormat="1" ht="18" customHeight="1">
      <c r="A103" s="230" t="s">
        <v>299</v>
      </c>
      <c r="B103" s="267" t="s">
        <v>309</v>
      </c>
      <c r="C103" s="265"/>
      <c r="D103" s="265"/>
    </row>
    <row r="104" spans="1:4" s="37" customFormat="1" ht="18" customHeight="1" thickBot="1">
      <c r="A104" s="252" t="s">
        <v>300</v>
      </c>
      <c r="B104" s="268" t="s">
        <v>310</v>
      </c>
      <c r="C104" s="269"/>
      <c r="D104" s="269"/>
    </row>
    <row r="105" spans="1:4" s="37" customFormat="1" ht="18" customHeight="1" thickBot="1">
      <c r="A105" s="228" t="s">
        <v>13</v>
      </c>
      <c r="B105" s="382" t="s">
        <v>634</v>
      </c>
      <c r="C105" s="223">
        <f>+C106+C108+C110</f>
        <v>285802</v>
      </c>
      <c r="D105" s="223">
        <f>+D106+D108+D110</f>
        <v>285802</v>
      </c>
    </row>
    <row r="106" spans="1:4" s="37" customFormat="1" ht="18" customHeight="1">
      <c r="A106" s="229" t="s">
        <v>93</v>
      </c>
      <c r="B106" s="264" t="s">
        <v>190</v>
      </c>
      <c r="C106" s="224">
        <v>285802</v>
      </c>
      <c r="D106" s="224">
        <v>285802</v>
      </c>
    </row>
    <row r="107" spans="1:4" s="37" customFormat="1" ht="18" customHeight="1">
      <c r="A107" s="229" t="s">
        <v>94</v>
      </c>
      <c r="B107" s="267" t="s">
        <v>314</v>
      </c>
      <c r="C107" s="270"/>
      <c r="D107" s="270"/>
    </row>
    <row r="108" spans="1:4" s="37" customFormat="1" ht="18" customHeight="1">
      <c r="A108" s="229" t="s">
        <v>95</v>
      </c>
      <c r="B108" s="267" t="s">
        <v>166</v>
      </c>
      <c r="C108" s="225"/>
      <c r="D108" s="225"/>
    </row>
    <row r="109" spans="1:4" s="37" customFormat="1" ht="18" customHeight="1">
      <c r="A109" s="229" t="s">
        <v>96</v>
      </c>
      <c r="B109" s="267" t="s">
        <v>315</v>
      </c>
      <c r="C109" s="253"/>
      <c r="D109" s="253"/>
    </row>
    <row r="110" spans="1:4" s="37" customFormat="1" ht="18" customHeight="1">
      <c r="A110" s="229" t="s">
        <v>97</v>
      </c>
      <c r="B110" s="383" t="s">
        <v>192</v>
      </c>
      <c r="C110" s="253">
        <f>SUM(C111:C118)</f>
        <v>0</v>
      </c>
      <c r="D110" s="253">
        <f>SUM(D111:D118)</f>
        <v>0</v>
      </c>
    </row>
    <row r="111" spans="1:4" s="37" customFormat="1" ht="25.5">
      <c r="A111" s="229" t="s">
        <v>106</v>
      </c>
      <c r="B111" s="384" t="s">
        <v>386</v>
      </c>
      <c r="C111" s="253"/>
      <c r="D111" s="253"/>
    </row>
    <row r="112" spans="1:4" s="37" customFormat="1" ht="25.5">
      <c r="A112" s="229" t="s">
        <v>108</v>
      </c>
      <c r="B112" s="271" t="s">
        <v>320</v>
      </c>
      <c r="C112" s="272"/>
      <c r="D112" s="272"/>
    </row>
    <row r="113" spans="1:4" s="37" customFormat="1" ht="25.5">
      <c r="A113" s="229" t="s">
        <v>167</v>
      </c>
      <c r="B113" s="264" t="s">
        <v>304</v>
      </c>
      <c r="C113" s="272"/>
      <c r="D113" s="272"/>
    </row>
    <row r="114" spans="1:4" s="37" customFormat="1" ht="18.75">
      <c r="A114" s="229" t="s">
        <v>168</v>
      </c>
      <c r="B114" s="264" t="s">
        <v>319</v>
      </c>
      <c r="C114" s="272"/>
      <c r="D114" s="272"/>
    </row>
    <row r="115" spans="1:4" s="37" customFormat="1" ht="18.75">
      <c r="A115" s="229" t="s">
        <v>169</v>
      </c>
      <c r="B115" s="264" t="s">
        <v>318</v>
      </c>
      <c r="C115" s="272"/>
      <c r="D115" s="272"/>
    </row>
    <row r="116" spans="1:4" s="37" customFormat="1" ht="25.5">
      <c r="A116" s="229" t="s">
        <v>311</v>
      </c>
      <c r="B116" s="264" t="s">
        <v>307</v>
      </c>
      <c r="C116" s="272"/>
      <c r="D116" s="272"/>
    </row>
    <row r="117" spans="1:4" s="37" customFormat="1" ht="18.75">
      <c r="A117" s="229" t="s">
        <v>312</v>
      </c>
      <c r="B117" s="264" t="s">
        <v>317</v>
      </c>
      <c r="C117" s="272"/>
      <c r="D117" s="272"/>
    </row>
    <row r="118" spans="1:4" s="37" customFormat="1" ht="26.25" thickBot="1">
      <c r="A118" s="251" t="s">
        <v>313</v>
      </c>
      <c r="B118" s="264" t="s">
        <v>316</v>
      </c>
      <c r="C118" s="273"/>
      <c r="D118" s="273"/>
    </row>
    <row r="119" spans="1:4" s="37" customFormat="1" ht="18" customHeight="1" thickBot="1">
      <c r="A119" s="228" t="s">
        <v>14</v>
      </c>
      <c r="B119" s="372" t="s">
        <v>321</v>
      </c>
      <c r="C119" s="223">
        <f>+C120+C121</f>
        <v>0</v>
      </c>
      <c r="D119" s="223">
        <f>+D120+D121</f>
        <v>0</v>
      </c>
    </row>
    <row r="120" spans="1:4" s="37" customFormat="1" ht="18" customHeight="1">
      <c r="A120" s="229" t="s">
        <v>76</v>
      </c>
      <c r="B120" s="271" t="s">
        <v>46</v>
      </c>
      <c r="C120" s="224"/>
      <c r="D120" s="224"/>
    </row>
    <row r="121" spans="1:4" s="37" customFormat="1" ht="18" customHeight="1" thickBot="1">
      <c r="A121" s="231" t="s">
        <v>77</v>
      </c>
      <c r="B121" s="267" t="s">
        <v>47</v>
      </c>
      <c r="C121" s="232"/>
      <c r="D121" s="232"/>
    </row>
    <row r="122" spans="1:4" s="37" customFormat="1" ht="18" customHeight="1" thickBot="1">
      <c r="A122" s="228" t="s">
        <v>15</v>
      </c>
      <c r="B122" s="372" t="s">
        <v>322</v>
      </c>
      <c r="C122" s="223">
        <f>+C89+C105+C119</f>
        <v>32643817</v>
      </c>
      <c r="D122" s="223">
        <f>+D89+D105+D119</f>
        <v>32643817</v>
      </c>
    </row>
    <row r="123" spans="1:4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</row>
    <row r="124" spans="1:4" s="37" customFormat="1" ht="18" customHeight="1">
      <c r="A124" s="229" t="s">
        <v>80</v>
      </c>
      <c r="B124" s="271" t="s">
        <v>323</v>
      </c>
      <c r="C124" s="253"/>
      <c r="D124" s="253"/>
    </row>
    <row r="125" spans="1:4" s="37" customFormat="1" ht="18" customHeight="1">
      <c r="A125" s="229" t="s">
        <v>81</v>
      </c>
      <c r="B125" s="271" t="s">
        <v>643</v>
      </c>
      <c r="C125" s="253"/>
      <c r="D125" s="253"/>
    </row>
    <row r="126" spans="1:4" s="37" customFormat="1" ht="18" customHeight="1" thickBot="1">
      <c r="A126" s="251" t="s">
        <v>82</v>
      </c>
      <c r="B126" s="385" t="s">
        <v>324</v>
      </c>
      <c r="C126" s="253"/>
      <c r="D126" s="253"/>
    </row>
    <row r="127" spans="1:4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</row>
    <row r="128" spans="1:4" s="37" customFormat="1" ht="18" customHeight="1">
      <c r="A128" s="229" t="s">
        <v>83</v>
      </c>
      <c r="B128" s="271" t="s">
        <v>325</v>
      </c>
      <c r="C128" s="253"/>
      <c r="D128" s="253"/>
    </row>
    <row r="129" spans="1:4" s="37" customFormat="1" ht="18" customHeight="1">
      <c r="A129" s="229" t="s">
        <v>84</v>
      </c>
      <c r="B129" s="271" t="s">
        <v>326</v>
      </c>
      <c r="C129" s="253"/>
      <c r="D129" s="253"/>
    </row>
    <row r="130" spans="1:4" s="37" customFormat="1" ht="18" customHeight="1">
      <c r="A130" s="229" t="s">
        <v>242</v>
      </c>
      <c r="B130" s="271" t="s">
        <v>327</v>
      </c>
      <c r="C130" s="253"/>
      <c r="D130" s="253"/>
    </row>
    <row r="131" spans="1:4" s="37" customFormat="1" ht="18" customHeight="1" thickBot="1">
      <c r="A131" s="251" t="s">
        <v>243</v>
      </c>
      <c r="B131" s="385" t="s">
        <v>328</v>
      </c>
      <c r="C131" s="253"/>
      <c r="D131" s="253"/>
    </row>
    <row r="132" spans="1:4" s="37" customFormat="1" ht="18" customHeight="1" thickBot="1">
      <c r="A132" s="228" t="s">
        <v>18</v>
      </c>
      <c r="B132" s="372" t="s">
        <v>329</v>
      </c>
      <c r="C132" s="223">
        <f>SUM(C133:C136)</f>
        <v>0</v>
      </c>
      <c r="D132" s="223">
        <f>SUM(D133:D136)</f>
        <v>0</v>
      </c>
    </row>
    <row r="133" spans="1:4" s="37" customFormat="1" ht="18" customHeight="1">
      <c r="A133" s="229" t="s">
        <v>85</v>
      </c>
      <c r="B133" s="271" t="s">
        <v>330</v>
      </c>
      <c r="C133" s="253"/>
      <c r="D133" s="253"/>
    </row>
    <row r="134" spans="1:4" s="37" customFormat="1" ht="18" customHeight="1">
      <c r="A134" s="229" t="s">
        <v>86</v>
      </c>
      <c r="B134" s="271" t="s">
        <v>339</v>
      </c>
      <c r="C134" s="225"/>
      <c r="D134" s="225"/>
    </row>
    <row r="135" spans="1:4" s="37" customFormat="1" ht="18" customHeight="1">
      <c r="A135" s="229" t="s">
        <v>252</v>
      </c>
      <c r="B135" s="271" t="s">
        <v>331</v>
      </c>
      <c r="C135" s="253"/>
      <c r="D135" s="253"/>
    </row>
    <row r="136" spans="1:4" s="37" customFormat="1" ht="18" customHeight="1" thickBot="1">
      <c r="A136" s="251" t="s">
        <v>253</v>
      </c>
      <c r="B136" s="385" t="s">
        <v>402</v>
      </c>
      <c r="C136" s="253"/>
      <c r="D136" s="253"/>
    </row>
    <row r="137" spans="1:4" s="37" customFormat="1" ht="18" customHeight="1" thickBot="1">
      <c r="A137" s="228" t="s">
        <v>19</v>
      </c>
      <c r="B137" s="372" t="s">
        <v>332</v>
      </c>
      <c r="C137" s="254">
        <f>SUM(C138:C141)</f>
        <v>0</v>
      </c>
      <c r="D137" s="254">
        <f>SUM(D138:D141)</f>
        <v>0</v>
      </c>
    </row>
    <row r="138" spans="1:4" s="37" customFormat="1" ht="18" customHeight="1">
      <c r="A138" s="229" t="s">
        <v>160</v>
      </c>
      <c r="B138" s="271" t="s">
        <v>333</v>
      </c>
      <c r="C138" s="253"/>
      <c r="D138" s="253"/>
    </row>
    <row r="139" spans="1:4" s="37" customFormat="1" ht="18" customHeight="1">
      <c r="A139" s="229" t="s">
        <v>161</v>
      </c>
      <c r="B139" s="271" t="s">
        <v>334</v>
      </c>
      <c r="C139" s="253"/>
      <c r="D139" s="253"/>
    </row>
    <row r="140" spans="1:4" s="37" customFormat="1" ht="18" customHeight="1">
      <c r="A140" s="229" t="s">
        <v>191</v>
      </c>
      <c r="B140" s="271" t="s">
        <v>335</v>
      </c>
      <c r="C140" s="253"/>
      <c r="D140" s="253"/>
    </row>
    <row r="141" spans="1:4" s="37" customFormat="1" ht="18" customHeight="1" thickBot="1">
      <c r="A141" s="229" t="s">
        <v>255</v>
      </c>
      <c r="B141" s="271" t="s">
        <v>336</v>
      </c>
      <c r="C141" s="253"/>
      <c r="D141" s="253"/>
    </row>
    <row r="142" spans="1:4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  <c r="D142" s="255">
        <f>+D123+D127+D132+D137</f>
        <v>0</v>
      </c>
    </row>
    <row r="143" spans="1:4" s="37" customFormat="1" ht="18" customHeight="1" thickBot="1">
      <c r="A143" s="256" t="s">
        <v>21</v>
      </c>
      <c r="B143" s="386" t="s">
        <v>338</v>
      </c>
      <c r="C143" s="255">
        <f>+C122+C142</f>
        <v>32643817</v>
      </c>
      <c r="D143" s="255">
        <f>+D122+D142</f>
        <v>32643817</v>
      </c>
    </row>
    <row r="144" spans="1:4" s="37" customFormat="1" ht="18" customHeight="1" thickBot="1">
      <c r="A144" s="257"/>
      <c r="B144" s="258"/>
      <c r="C144" s="243"/>
      <c r="D144" s="243"/>
    </row>
    <row r="145" spans="1:6" s="37" customFormat="1" ht="18" customHeight="1" thickBot="1">
      <c r="A145" s="259" t="s">
        <v>420</v>
      </c>
      <c r="B145" s="260"/>
      <c r="C145" s="261">
        <v>5</v>
      </c>
      <c r="D145" s="261">
        <v>6</v>
      </c>
      <c r="E145" s="46"/>
      <c r="F145" s="46"/>
    </row>
    <row r="146" spans="1:4" s="43" customFormat="1" ht="18" customHeight="1" thickBot="1">
      <c r="A146" s="259" t="s">
        <v>182</v>
      </c>
      <c r="B146" s="260"/>
      <c r="C146" s="261"/>
      <c r="D146" s="261"/>
    </row>
    <row r="147" spans="3:4" s="37" customFormat="1" ht="18" customHeight="1">
      <c r="C147" s="47"/>
      <c r="D147" s="47"/>
    </row>
    <row r="148" ht="15.75">
      <c r="D148" s="31"/>
    </row>
  </sheetData>
  <sheetProtection/>
  <mergeCells count="4">
    <mergeCell ref="A1:C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9.4.1. melléklet az 1/2018. (III.6.) önkormányzati rendelethez</oddHeader>
  </headerFooter>
  <rowBreaks count="1" manualBreakCount="1">
    <brk id="87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8"/>
  <sheetViews>
    <sheetView workbookViewId="0" topLeftCell="A85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19.125" style="31" customWidth="1"/>
    <col min="4" max="4" width="19.125" style="32" customWidth="1"/>
    <col min="5" max="16384" width="9.375" style="32" customWidth="1"/>
  </cols>
  <sheetData>
    <row r="1" spans="1:4" s="37" customFormat="1" ht="48" customHeight="1">
      <c r="A1" s="532" t="s">
        <v>715</v>
      </c>
      <c r="B1" s="532"/>
      <c r="C1" s="532"/>
      <c r="D1" s="532"/>
    </row>
    <row r="2" spans="1:3" s="37" customFormat="1" ht="18" customHeight="1">
      <c r="A2" s="364"/>
      <c r="B2" s="498" t="s">
        <v>623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4" s="37" customFormat="1" ht="38.25" customHeight="1" thickBot="1">
      <c r="A5" s="39" t="s">
        <v>56</v>
      </c>
      <c r="B5" s="387" t="s">
        <v>11</v>
      </c>
      <c r="C5" s="40" t="s">
        <v>397</v>
      </c>
      <c r="D5" s="40" t="s">
        <v>709</v>
      </c>
    </row>
    <row r="6" spans="1:4" s="43" customFormat="1" ht="18" customHeight="1" thickBot="1">
      <c r="A6" s="41">
        <v>1</v>
      </c>
      <c r="B6" s="388">
        <v>2</v>
      </c>
      <c r="C6" s="42">
        <v>3</v>
      </c>
      <c r="D6" s="42">
        <v>4</v>
      </c>
    </row>
    <row r="7" spans="1:4" s="43" customFormat="1" ht="18" customHeight="1" thickBot="1">
      <c r="A7" s="222" t="s">
        <v>12</v>
      </c>
      <c r="B7" s="368" t="s">
        <v>217</v>
      </c>
      <c r="C7" s="223">
        <f>SUM(C8:C11)</f>
        <v>0</v>
      </c>
      <c r="D7" s="223">
        <f>SUM(D8:D11)</f>
        <v>0</v>
      </c>
    </row>
    <row r="8" spans="1:4" s="43" customFormat="1" ht="27">
      <c r="A8" s="229" t="s">
        <v>87</v>
      </c>
      <c r="B8" s="293" t="s">
        <v>403</v>
      </c>
      <c r="C8" s="224"/>
      <c r="D8" s="224"/>
    </row>
    <row r="9" spans="1:4" s="43" customFormat="1" ht="27">
      <c r="A9" s="230" t="s">
        <v>88</v>
      </c>
      <c r="B9" s="262" t="s">
        <v>404</v>
      </c>
      <c r="C9" s="224"/>
      <c r="D9" s="224"/>
    </row>
    <row r="10" spans="1:4" s="43" customFormat="1" ht="27">
      <c r="A10" s="230" t="s">
        <v>89</v>
      </c>
      <c r="B10" s="262" t="s">
        <v>405</v>
      </c>
      <c r="C10" s="224"/>
      <c r="D10" s="224"/>
    </row>
    <row r="11" spans="1:4" s="43" customFormat="1" ht="18.75">
      <c r="A11" s="230" t="s">
        <v>399</v>
      </c>
      <c r="B11" s="262" t="s">
        <v>406</v>
      </c>
      <c r="C11" s="224"/>
      <c r="D11" s="224"/>
    </row>
    <row r="12" spans="1:4" s="43" customFormat="1" ht="25.5">
      <c r="A12" s="230" t="s">
        <v>101</v>
      </c>
      <c r="B12" s="369" t="s">
        <v>408</v>
      </c>
      <c r="C12" s="226"/>
      <c r="D12" s="226"/>
    </row>
    <row r="13" spans="1:4" s="43" customFormat="1" ht="19.5" thickBot="1">
      <c r="A13" s="231" t="s">
        <v>400</v>
      </c>
      <c r="B13" s="262" t="s">
        <v>407</v>
      </c>
      <c r="C13" s="227"/>
      <c r="D13" s="227"/>
    </row>
    <row r="14" spans="1:4" s="43" customFormat="1" ht="19.5" thickBot="1">
      <c r="A14" s="228" t="s">
        <v>13</v>
      </c>
      <c r="B14" s="370" t="s">
        <v>637</v>
      </c>
      <c r="C14" s="223">
        <f>+C15+C16+C17+C18+C19</f>
        <v>0</v>
      </c>
      <c r="D14" s="223">
        <f>+D15+D16+D17+D18+D19</f>
        <v>0</v>
      </c>
    </row>
    <row r="15" spans="1:4" s="43" customFormat="1" ht="18" customHeight="1">
      <c r="A15" s="229" t="s">
        <v>93</v>
      </c>
      <c r="B15" s="293" t="s">
        <v>218</v>
      </c>
      <c r="C15" s="224"/>
      <c r="D15" s="224"/>
    </row>
    <row r="16" spans="1:4" s="43" customFormat="1" ht="18.75">
      <c r="A16" s="230" t="s">
        <v>94</v>
      </c>
      <c r="B16" s="262" t="s">
        <v>219</v>
      </c>
      <c r="C16" s="224"/>
      <c r="D16" s="224"/>
    </row>
    <row r="17" spans="1:4" s="43" customFormat="1" ht="27">
      <c r="A17" s="230" t="s">
        <v>95</v>
      </c>
      <c r="B17" s="262" t="s">
        <v>382</v>
      </c>
      <c r="C17" s="224"/>
      <c r="D17" s="224"/>
    </row>
    <row r="18" spans="1:4" s="43" customFormat="1" ht="27">
      <c r="A18" s="230" t="s">
        <v>96</v>
      </c>
      <c r="B18" s="262" t="s">
        <v>383</v>
      </c>
      <c r="C18" s="224"/>
      <c r="D18" s="224"/>
    </row>
    <row r="19" spans="1:4" s="43" customFormat="1" ht="25.5">
      <c r="A19" s="230" t="s">
        <v>97</v>
      </c>
      <c r="B19" s="221" t="s">
        <v>409</v>
      </c>
      <c r="C19" s="224"/>
      <c r="D19" s="224"/>
    </row>
    <row r="20" spans="1:4" s="43" customFormat="1" ht="19.5" thickBot="1">
      <c r="A20" s="231" t="s">
        <v>106</v>
      </c>
      <c r="B20" s="371" t="s">
        <v>220</v>
      </c>
      <c r="C20" s="224"/>
      <c r="D20" s="224"/>
    </row>
    <row r="21" spans="1:4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  <c r="D21" s="223">
        <f>+D22+D23+D24+D25+D26</f>
        <v>0</v>
      </c>
    </row>
    <row r="22" spans="1:4" s="43" customFormat="1" ht="18.75">
      <c r="A22" s="229" t="s">
        <v>76</v>
      </c>
      <c r="B22" s="293" t="s">
        <v>401</v>
      </c>
      <c r="C22" s="224"/>
      <c r="D22" s="224"/>
    </row>
    <row r="23" spans="1:4" s="43" customFormat="1" ht="27">
      <c r="A23" s="230" t="s">
        <v>77</v>
      </c>
      <c r="B23" s="262" t="s">
        <v>221</v>
      </c>
      <c r="C23" s="224"/>
      <c r="D23" s="224"/>
    </row>
    <row r="24" spans="1:4" s="43" customFormat="1" ht="27">
      <c r="A24" s="230" t="s">
        <v>78</v>
      </c>
      <c r="B24" s="262" t="s">
        <v>384</v>
      </c>
      <c r="C24" s="224"/>
      <c r="D24" s="224"/>
    </row>
    <row r="25" spans="1:4" s="43" customFormat="1" ht="27">
      <c r="A25" s="230" t="s">
        <v>79</v>
      </c>
      <c r="B25" s="262" t="s">
        <v>385</v>
      </c>
      <c r="C25" s="224"/>
      <c r="D25" s="224"/>
    </row>
    <row r="26" spans="1:4" s="43" customFormat="1" ht="18.75">
      <c r="A26" s="230" t="s">
        <v>150</v>
      </c>
      <c r="B26" s="262" t="s">
        <v>222</v>
      </c>
      <c r="C26" s="224"/>
      <c r="D26" s="224"/>
    </row>
    <row r="27" spans="1:4" s="43" customFormat="1" ht="18" customHeight="1" thickBot="1">
      <c r="A27" s="231" t="s">
        <v>151</v>
      </c>
      <c r="B27" s="371" t="s">
        <v>223</v>
      </c>
      <c r="C27" s="224"/>
      <c r="D27" s="224"/>
    </row>
    <row r="28" spans="1:4" s="43" customFormat="1" ht="18" customHeight="1" thickBot="1">
      <c r="A28" s="228" t="s">
        <v>152</v>
      </c>
      <c r="B28" s="372" t="s">
        <v>224</v>
      </c>
      <c r="C28" s="223">
        <f>+C29+C32+C33+C34</f>
        <v>0</v>
      </c>
      <c r="D28" s="223">
        <f>+D29+D32+D33+D34</f>
        <v>0</v>
      </c>
    </row>
    <row r="29" spans="1:4" s="43" customFormat="1" ht="18" customHeight="1">
      <c r="A29" s="229" t="s">
        <v>225</v>
      </c>
      <c r="B29" s="293" t="s">
        <v>231</v>
      </c>
      <c r="C29" s="233"/>
      <c r="D29" s="233"/>
    </row>
    <row r="30" spans="1:4" s="43" customFormat="1" ht="18" customHeight="1">
      <c r="A30" s="230" t="s">
        <v>226</v>
      </c>
      <c r="B30" s="262" t="s">
        <v>411</v>
      </c>
      <c r="C30" s="224"/>
      <c r="D30" s="224"/>
    </row>
    <row r="31" spans="1:4" s="43" customFormat="1" ht="18" customHeight="1">
      <c r="A31" s="230" t="s">
        <v>227</v>
      </c>
      <c r="B31" s="262" t="s">
        <v>412</v>
      </c>
      <c r="C31" s="224"/>
      <c r="D31" s="224"/>
    </row>
    <row r="32" spans="1:4" s="43" customFormat="1" ht="18" customHeight="1">
      <c r="A32" s="230" t="s">
        <v>228</v>
      </c>
      <c r="B32" s="262" t="s">
        <v>413</v>
      </c>
      <c r="C32" s="224"/>
      <c r="D32" s="224"/>
    </row>
    <row r="33" spans="1:4" s="43" customFormat="1" ht="18.75">
      <c r="A33" s="230" t="s">
        <v>229</v>
      </c>
      <c r="B33" s="262" t="s">
        <v>232</v>
      </c>
      <c r="C33" s="224"/>
      <c r="D33" s="224"/>
    </row>
    <row r="34" spans="1:4" s="43" customFormat="1" ht="18" customHeight="1" thickBot="1">
      <c r="A34" s="231" t="s">
        <v>230</v>
      </c>
      <c r="B34" s="371" t="s">
        <v>233</v>
      </c>
      <c r="C34" s="224"/>
      <c r="D34" s="224"/>
    </row>
    <row r="35" spans="1:4" s="43" customFormat="1" ht="18" customHeight="1" thickBot="1">
      <c r="A35" s="228" t="s">
        <v>16</v>
      </c>
      <c r="B35" s="372" t="s">
        <v>234</v>
      </c>
      <c r="C35" s="223">
        <f>SUM(C36:C45)</f>
        <v>3000000</v>
      </c>
      <c r="D35" s="223">
        <f>SUM(D36:D45)</f>
        <v>3000000</v>
      </c>
    </row>
    <row r="36" spans="1:4" s="43" customFormat="1" ht="18" customHeight="1">
      <c r="A36" s="229" t="s">
        <v>80</v>
      </c>
      <c r="B36" s="293" t="s">
        <v>237</v>
      </c>
      <c r="C36" s="224"/>
      <c r="D36" s="224"/>
    </row>
    <row r="37" spans="1:4" s="43" customFormat="1" ht="18" customHeight="1">
      <c r="A37" s="230" t="s">
        <v>81</v>
      </c>
      <c r="B37" s="262" t="s">
        <v>414</v>
      </c>
      <c r="C37" s="224">
        <v>2489764</v>
      </c>
      <c r="D37" s="224">
        <v>2489764</v>
      </c>
    </row>
    <row r="38" spans="1:4" s="43" customFormat="1" ht="18" customHeight="1">
      <c r="A38" s="230" t="s">
        <v>82</v>
      </c>
      <c r="B38" s="262" t="s">
        <v>415</v>
      </c>
      <c r="C38" s="224"/>
      <c r="D38" s="224"/>
    </row>
    <row r="39" spans="1:4" s="43" customFormat="1" ht="18" customHeight="1">
      <c r="A39" s="230" t="s">
        <v>154</v>
      </c>
      <c r="B39" s="262" t="s">
        <v>416</v>
      </c>
      <c r="C39" s="224"/>
      <c r="D39" s="224"/>
    </row>
    <row r="40" spans="1:4" s="43" customFormat="1" ht="18" customHeight="1">
      <c r="A40" s="230" t="s">
        <v>155</v>
      </c>
      <c r="B40" s="262" t="s">
        <v>417</v>
      </c>
      <c r="C40" s="224"/>
      <c r="D40" s="224"/>
    </row>
    <row r="41" spans="1:4" s="43" customFormat="1" ht="18" customHeight="1">
      <c r="A41" s="230" t="s">
        <v>156</v>
      </c>
      <c r="B41" s="262" t="s">
        <v>418</v>
      </c>
      <c r="C41" s="224">
        <v>510236</v>
      </c>
      <c r="D41" s="224">
        <v>510236</v>
      </c>
    </row>
    <row r="42" spans="1:4" s="43" customFormat="1" ht="18" customHeight="1">
      <c r="A42" s="230" t="s">
        <v>157</v>
      </c>
      <c r="B42" s="262" t="s">
        <v>238</v>
      </c>
      <c r="C42" s="224"/>
      <c r="D42" s="224"/>
    </row>
    <row r="43" spans="1:4" s="43" customFormat="1" ht="18" customHeight="1">
      <c r="A43" s="230" t="s">
        <v>158</v>
      </c>
      <c r="B43" s="262" t="s">
        <v>239</v>
      </c>
      <c r="C43" s="224"/>
      <c r="D43" s="224"/>
    </row>
    <row r="44" spans="1:4" s="43" customFormat="1" ht="18" customHeight="1">
      <c r="A44" s="230" t="s">
        <v>235</v>
      </c>
      <c r="B44" s="262" t="s">
        <v>240</v>
      </c>
      <c r="C44" s="224"/>
      <c r="D44" s="224"/>
    </row>
    <row r="45" spans="1:4" s="43" customFormat="1" ht="18" customHeight="1" thickBot="1">
      <c r="A45" s="231" t="s">
        <v>236</v>
      </c>
      <c r="B45" s="371" t="s">
        <v>419</v>
      </c>
      <c r="C45" s="232"/>
      <c r="D45" s="232"/>
    </row>
    <row r="46" spans="1:4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</row>
    <row r="47" spans="1:4" s="43" customFormat="1" ht="18" customHeight="1">
      <c r="A47" s="229" t="s">
        <v>83</v>
      </c>
      <c r="B47" s="293" t="s">
        <v>245</v>
      </c>
      <c r="C47" s="224"/>
      <c r="D47" s="224"/>
    </row>
    <row r="48" spans="1:4" s="43" customFormat="1" ht="18" customHeight="1">
      <c r="A48" s="230" t="s">
        <v>84</v>
      </c>
      <c r="B48" s="262" t="s">
        <v>246</v>
      </c>
      <c r="C48" s="224"/>
      <c r="D48" s="224"/>
    </row>
    <row r="49" spans="1:4" s="43" customFormat="1" ht="18" customHeight="1">
      <c r="A49" s="230" t="s">
        <v>242</v>
      </c>
      <c r="B49" s="262" t="s">
        <v>247</v>
      </c>
      <c r="C49" s="224"/>
      <c r="D49" s="224"/>
    </row>
    <row r="50" spans="1:4" s="43" customFormat="1" ht="18" customHeight="1">
      <c r="A50" s="230" t="s">
        <v>243</v>
      </c>
      <c r="B50" s="262" t="s">
        <v>248</v>
      </c>
      <c r="C50" s="224"/>
      <c r="D50" s="224"/>
    </row>
    <row r="51" spans="1:4" s="43" customFormat="1" ht="18" customHeight="1" thickBot="1">
      <c r="A51" s="231" t="s">
        <v>244</v>
      </c>
      <c r="B51" s="371" t="s">
        <v>249</v>
      </c>
      <c r="C51" s="224"/>
      <c r="D51" s="224"/>
    </row>
    <row r="52" spans="1:4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</row>
    <row r="53" spans="1:4" s="43" customFormat="1" ht="27">
      <c r="A53" s="229" t="s">
        <v>85</v>
      </c>
      <c r="B53" s="293" t="s">
        <v>392</v>
      </c>
      <c r="C53" s="224"/>
      <c r="D53" s="224"/>
    </row>
    <row r="54" spans="1:4" s="43" customFormat="1" ht="27">
      <c r="A54" s="230" t="s">
        <v>86</v>
      </c>
      <c r="B54" s="262" t="s">
        <v>393</v>
      </c>
      <c r="C54" s="224"/>
      <c r="D54" s="224"/>
    </row>
    <row r="55" spans="1:4" s="43" customFormat="1" ht="18.75">
      <c r="A55" s="230" t="s">
        <v>252</v>
      </c>
      <c r="B55" s="262" t="s">
        <v>250</v>
      </c>
      <c r="C55" s="224"/>
      <c r="D55" s="224"/>
    </row>
    <row r="56" spans="1:4" s="43" customFormat="1" ht="19.5" thickBot="1">
      <c r="A56" s="231" t="s">
        <v>253</v>
      </c>
      <c r="B56" s="371" t="s">
        <v>251</v>
      </c>
      <c r="C56" s="224"/>
      <c r="D56" s="224"/>
    </row>
    <row r="57" spans="1:4" s="43" customFormat="1" ht="18" customHeight="1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</row>
    <row r="58" spans="1:4" s="43" customFormat="1" ht="27">
      <c r="A58" s="229" t="s">
        <v>160</v>
      </c>
      <c r="B58" s="293" t="s">
        <v>394</v>
      </c>
      <c r="C58" s="224"/>
      <c r="D58" s="224"/>
    </row>
    <row r="59" spans="1:4" s="43" customFormat="1" ht="18.75">
      <c r="A59" s="230" t="s">
        <v>161</v>
      </c>
      <c r="B59" s="262" t="s">
        <v>395</v>
      </c>
      <c r="C59" s="224"/>
      <c r="D59" s="224"/>
    </row>
    <row r="60" spans="1:4" s="43" customFormat="1" ht="18.75">
      <c r="A60" s="230" t="s">
        <v>191</v>
      </c>
      <c r="B60" s="262" t="s">
        <v>256</v>
      </c>
      <c r="C60" s="224"/>
      <c r="D60" s="224"/>
    </row>
    <row r="61" spans="1:4" s="43" customFormat="1" ht="19.5" thickBot="1">
      <c r="A61" s="231" t="s">
        <v>255</v>
      </c>
      <c r="B61" s="371" t="s">
        <v>257</v>
      </c>
      <c r="C61" s="224"/>
      <c r="D61" s="224"/>
    </row>
    <row r="62" spans="1:4" s="43" customFormat="1" ht="19.5" thickBot="1">
      <c r="A62" s="228" t="s">
        <v>20</v>
      </c>
      <c r="B62" s="372" t="s">
        <v>258</v>
      </c>
      <c r="C62" s="223">
        <f>+C7+C14+C21+C28+C35+C46+C52+C57</f>
        <v>3000000</v>
      </c>
      <c r="D62" s="223">
        <f>+D7+D14+D21+D28+D35+D46+D52+D57</f>
        <v>3000000</v>
      </c>
    </row>
    <row r="63" spans="1:4" s="43" customFormat="1" ht="18" customHeight="1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</row>
    <row r="64" spans="1:4" s="43" customFormat="1" ht="18" customHeight="1">
      <c r="A64" s="229" t="s">
        <v>287</v>
      </c>
      <c r="B64" s="293" t="s">
        <v>259</v>
      </c>
      <c r="C64" s="224"/>
      <c r="D64" s="224"/>
    </row>
    <row r="65" spans="1:4" s="43" customFormat="1" ht="27">
      <c r="A65" s="230" t="s">
        <v>296</v>
      </c>
      <c r="B65" s="262" t="s">
        <v>260</v>
      </c>
      <c r="C65" s="224"/>
      <c r="D65" s="224"/>
    </row>
    <row r="66" spans="1:4" s="43" customFormat="1" ht="19.5" thickBot="1">
      <c r="A66" s="231" t="s">
        <v>297</v>
      </c>
      <c r="B66" s="373" t="s">
        <v>261</v>
      </c>
      <c r="C66" s="224"/>
      <c r="D66" s="224"/>
    </row>
    <row r="67" spans="1:4" s="43" customFormat="1" ht="18" customHeight="1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</row>
    <row r="68" spans="1:4" s="43" customFormat="1" ht="18.75">
      <c r="A68" s="229" t="s">
        <v>130</v>
      </c>
      <c r="B68" s="293" t="s">
        <v>264</v>
      </c>
      <c r="C68" s="224"/>
      <c r="D68" s="224"/>
    </row>
    <row r="69" spans="1:4" s="43" customFormat="1" ht="18.75">
      <c r="A69" s="230" t="s">
        <v>131</v>
      </c>
      <c r="B69" s="262" t="s">
        <v>265</v>
      </c>
      <c r="C69" s="224"/>
      <c r="D69" s="224"/>
    </row>
    <row r="70" spans="1:4" s="43" customFormat="1" ht="18.75">
      <c r="A70" s="230" t="s">
        <v>288</v>
      </c>
      <c r="B70" s="262" t="s">
        <v>266</v>
      </c>
      <c r="C70" s="224"/>
      <c r="D70" s="224"/>
    </row>
    <row r="71" spans="1:4" s="43" customFormat="1" ht="19.5" thickBot="1">
      <c r="A71" s="231" t="s">
        <v>289</v>
      </c>
      <c r="B71" s="371" t="s">
        <v>267</v>
      </c>
      <c r="C71" s="224"/>
      <c r="D71" s="224"/>
    </row>
    <row r="72" spans="1:4" s="43" customFormat="1" ht="18" customHeight="1" thickBot="1">
      <c r="A72" s="234" t="s">
        <v>268</v>
      </c>
      <c r="B72" s="370" t="s">
        <v>269</v>
      </c>
      <c r="C72" s="223">
        <f>SUM(C73:C74)</f>
        <v>696579</v>
      </c>
      <c r="D72" s="223">
        <f>SUM(D73:D74)</f>
        <v>696579</v>
      </c>
    </row>
    <row r="73" spans="1:4" s="43" customFormat="1" ht="18" customHeight="1">
      <c r="A73" s="229" t="s">
        <v>290</v>
      </c>
      <c r="B73" s="293" t="s">
        <v>270</v>
      </c>
      <c r="C73" s="224">
        <v>696579</v>
      </c>
      <c r="D73" s="224">
        <v>696579</v>
      </c>
    </row>
    <row r="74" spans="1:4" s="43" customFormat="1" ht="18" customHeight="1" thickBot="1">
      <c r="A74" s="231" t="s">
        <v>291</v>
      </c>
      <c r="B74" s="293" t="s">
        <v>644</v>
      </c>
      <c r="C74" s="224">
        <v>0</v>
      </c>
      <c r="D74" s="224">
        <v>0</v>
      </c>
    </row>
    <row r="75" spans="1:4" s="43" customFormat="1" ht="18" customHeight="1" thickBot="1">
      <c r="A75" s="234" t="s">
        <v>271</v>
      </c>
      <c r="B75" s="370" t="s">
        <v>272</v>
      </c>
      <c r="C75" s="223">
        <f>SUM(C76:C78)</f>
        <v>28947238</v>
      </c>
      <c r="D75" s="223">
        <f>SUM(D76:D78)</f>
        <v>28947238</v>
      </c>
    </row>
    <row r="76" spans="1:4" s="43" customFormat="1" ht="18" customHeight="1">
      <c r="A76" s="229" t="s">
        <v>292</v>
      </c>
      <c r="B76" s="293" t="s">
        <v>446</v>
      </c>
      <c r="C76" s="224"/>
      <c r="D76" s="224"/>
    </row>
    <row r="77" spans="1:4" s="43" customFormat="1" ht="18" customHeight="1">
      <c r="A77" s="230" t="s">
        <v>293</v>
      </c>
      <c r="B77" s="262" t="s">
        <v>273</v>
      </c>
      <c r="C77" s="224"/>
      <c r="D77" s="224"/>
    </row>
    <row r="78" spans="1:4" s="43" customFormat="1" ht="18" customHeight="1" thickBot="1">
      <c r="A78" s="231" t="s">
        <v>294</v>
      </c>
      <c r="B78" s="371" t="s">
        <v>636</v>
      </c>
      <c r="C78" s="224">
        <v>28947238</v>
      </c>
      <c r="D78" s="224">
        <v>28947238</v>
      </c>
    </row>
    <row r="79" spans="1:4" s="43" customFormat="1" ht="18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</row>
    <row r="80" spans="1:4" s="43" customFormat="1" ht="18" customHeight="1">
      <c r="A80" s="235" t="s">
        <v>276</v>
      </c>
      <c r="B80" s="293" t="s">
        <v>277</v>
      </c>
      <c r="C80" s="224"/>
      <c r="D80" s="224"/>
    </row>
    <row r="81" spans="1:4" s="43" customFormat="1" ht="30">
      <c r="A81" s="236" t="s">
        <v>278</v>
      </c>
      <c r="B81" s="262" t="s">
        <v>279</v>
      </c>
      <c r="C81" s="224"/>
      <c r="D81" s="224"/>
    </row>
    <row r="82" spans="1:4" s="43" customFormat="1" ht="20.25" customHeight="1">
      <c r="A82" s="236" t="s">
        <v>280</v>
      </c>
      <c r="B82" s="262" t="s">
        <v>281</v>
      </c>
      <c r="C82" s="224"/>
      <c r="D82" s="224"/>
    </row>
    <row r="83" spans="1:4" s="43" customFormat="1" ht="18" customHeight="1" thickBot="1">
      <c r="A83" s="237" t="s">
        <v>282</v>
      </c>
      <c r="B83" s="371" t="s">
        <v>283</v>
      </c>
      <c r="C83" s="224"/>
      <c r="D83" s="224"/>
    </row>
    <row r="84" spans="1:4" s="43" customFormat="1" ht="18" customHeight="1" thickBot="1">
      <c r="A84" s="234" t="s">
        <v>284</v>
      </c>
      <c r="B84" s="370" t="s">
        <v>635</v>
      </c>
      <c r="C84" s="224"/>
      <c r="D84" s="224"/>
    </row>
    <row r="85" spans="1:4" s="43" customFormat="1" ht="19.5" thickBot="1">
      <c r="A85" s="234" t="s">
        <v>285</v>
      </c>
      <c r="B85" s="374" t="s">
        <v>286</v>
      </c>
      <c r="C85" s="223">
        <f>+C63+C67+C72+C75+C79+C84</f>
        <v>29643817</v>
      </c>
      <c r="D85" s="223">
        <f>+D63+D67+D72+D75+D79+D84</f>
        <v>29643817</v>
      </c>
    </row>
    <row r="86" spans="1:4" s="43" customFormat="1" ht="18" customHeight="1" thickBot="1">
      <c r="A86" s="239" t="s">
        <v>298</v>
      </c>
      <c r="B86" s="375" t="s">
        <v>378</v>
      </c>
      <c r="C86" s="223">
        <f>+C62+C85</f>
        <v>32643817</v>
      </c>
      <c r="D86" s="223">
        <f>+D62+D85</f>
        <v>32643817</v>
      </c>
    </row>
    <row r="87" spans="1:4" s="43" customFormat="1" ht="19.5" thickBot="1">
      <c r="A87" s="240"/>
      <c r="B87" s="376"/>
      <c r="C87" s="241"/>
      <c r="D87" s="241"/>
    </row>
    <row r="88" spans="1:4" s="37" customFormat="1" ht="18" customHeight="1" thickBot="1">
      <c r="A88" s="244" t="s">
        <v>45</v>
      </c>
      <c r="B88" s="377"/>
      <c r="C88" s="245"/>
      <c r="D88" s="245"/>
    </row>
    <row r="89" spans="1:4" s="44" customFormat="1" ht="18" customHeight="1" thickBot="1">
      <c r="A89" s="247" t="s">
        <v>12</v>
      </c>
      <c r="B89" s="378" t="s">
        <v>633</v>
      </c>
      <c r="C89" s="248">
        <f>SUM(C90:C94)</f>
        <v>32358015</v>
      </c>
      <c r="D89" s="248">
        <f>SUM(D90:D94)</f>
        <v>32358015</v>
      </c>
    </row>
    <row r="90" spans="1:4" s="37" customFormat="1" ht="18" customHeight="1">
      <c r="A90" s="249" t="s">
        <v>87</v>
      </c>
      <c r="B90" s="379" t="s">
        <v>40</v>
      </c>
      <c r="C90" s="250">
        <v>18801975</v>
      </c>
      <c r="D90" s="250">
        <v>18960820</v>
      </c>
    </row>
    <row r="91" spans="1:4" s="43" customFormat="1" ht="18" customHeight="1">
      <c r="A91" s="230" t="s">
        <v>88</v>
      </c>
      <c r="B91" s="264" t="s">
        <v>162</v>
      </c>
      <c r="C91" s="225">
        <v>3930395</v>
      </c>
      <c r="D91" s="225">
        <v>3930395</v>
      </c>
    </row>
    <row r="92" spans="1:4" s="37" customFormat="1" ht="18" customHeight="1">
      <c r="A92" s="230" t="s">
        <v>89</v>
      </c>
      <c r="B92" s="264" t="s">
        <v>122</v>
      </c>
      <c r="C92" s="232">
        <v>9625645</v>
      </c>
      <c r="D92" s="232">
        <v>9466800</v>
      </c>
    </row>
    <row r="93" spans="1:4" s="37" customFormat="1" ht="18" customHeight="1">
      <c r="A93" s="230" t="s">
        <v>90</v>
      </c>
      <c r="B93" s="380" t="s">
        <v>163</v>
      </c>
      <c r="C93" s="232"/>
      <c r="D93" s="232"/>
    </row>
    <row r="94" spans="1:4" s="37" customFormat="1" ht="18" customHeight="1">
      <c r="A94" s="230" t="s">
        <v>101</v>
      </c>
      <c r="B94" s="381" t="s">
        <v>164</v>
      </c>
      <c r="C94" s="232">
        <f>SUM(C95:C104)</f>
        <v>0</v>
      </c>
      <c r="D94" s="232">
        <f>SUM(D95:D104)</f>
        <v>0</v>
      </c>
    </row>
    <row r="95" spans="1:4" s="37" customFormat="1" ht="18" customHeight="1">
      <c r="A95" s="230" t="s">
        <v>91</v>
      </c>
      <c r="B95" s="264" t="s">
        <v>301</v>
      </c>
      <c r="C95" s="265"/>
      <c r="D95" s="265"/>
    </row>
    <row r="96" spans="1:4" s="37" customFormat="1" ht="18" customHeight="1">
      <c r="A96" s="230" t="s">
        <v>92</v>
      </c>
      <c r="B96" s="266" t="s">
        <v>302</v>
      </c>
      <c r="C96" s="265"/>
      <c r="D96" s="265"/>
    </row>
    <row r="97" spans="1:4" s="37" customFormat="1" ht="18" customHeight="1">
      <c r="A97" s="230" t="s">
        <v>102</v>
      </c>
      <c r="B97" s="264" t="s">
        <v>303</v>
      </c>
      <c r="C97" s="265"/>
      <c r="D97" s="265"/>
    </row>
    <row r="98" spans="1:4" s="37" customFormat="1" ht="18" customHeight="1">
      <c r="A98" s="230" t="s">
        <v>103</v>
      </c>
      <c r="B98" s="264" t="s">
        <v>640</v>
      </c>
      <c r="C98" s="265"/>
      <c r="D98" s="265"/>
    </row>
    <row r="99" spans="1:4" s="37" customFormat="1" ht="18" customHeight="1">
      <c r="A99" s="230" t="s">
        <v>104</v>
      </c>
      <c r="B99" s="266" t="s">
        <v>305</v>
      </c>
      <c r="C99" s="265"/>
      <c r="D99" s="265"/>
    </row>
    <row r="100" spans="1:4" s="37" customFormat="1" ht="18" customHeight="1">
      <c r="A100" s="230" t="s">
        <v>105</v>
      </c>
      <c r="B100" s="266" t="s">
        <v>306</v>
      </c>
      <c r="C100" s="265"/>
      <c r="D100" s="265"/>
    </row>
    <row r="101" spans="1:4" s="37" customFormat="1" ht="18" customHeight="1">
      <c r="A101" s="230" t="s">
        <v>107</v>
      </c>
      <c r="B101" s="264" t="s">
        <v>641</v>
      </c>
      <c r="C101" s="265"/>
      <c r="D101" s="265"/>
    </row>
    <row r="102" spans="1:4" s="37" customFormat="1" ht="18" customHeight="1">
      <c r="A102" s="251" t="s">
        <v>165</v>
      </c>
      <c r="B102" s="267" t="s">
        <v>308</v>
      </c>
      <c r="C102" s="265"/>
      <c r="D102" s="265"/>
    </row>
    <row r="103" spans="1:4" s="37" customFormat="1" ht="18" customHeight="1">
      <c r="A103" s="230" t="s">
        <v>299</v>
      </c>
      <c r="B103" s="267" t="s">
        <v>309</v>
      </c>
      <c r="C103" s="265"/>
      <c r="D103" s="265"/>
    </row>
    <row r="104" spans="1:4" s="37" customFormat="1" ht="18" customHeight="1" thickBot="1">
      <c r="A104" s="252" t="s">
        <v>300</v>
      </c>
      <c r="B104" s="268" t="s">
        <v>310</v>
      </c>
      <c r="C104" s="269"/>
      <c r="D104" s="269"/>
    </row>
    <row r="105" spans="1:4" s="37" customFormat="1" ht="18" customHeight="1" thickBot="1">
      <c r="A105" s="228" t="s">
        <v>13</v>
      </c>
      <c r="B105" s="382" t="s">
        <v>634</v>
      </c>
      <c r="C105" s="223">
        <f>+C106+C108+C110</f>
        <v>285802</v>
      </c>
      <c r="D105" s="223">
        <f>+D106+D108+D110</f>
        <v>285802</v>
      </c>
    </row>
    <row r="106" spans="1:4" s="37" customFormat="1" ht="18" customHeight="1">
      <c r="A106" s="229" t="s">
        <v>93</v>
      </c>
      <c r="B106" s="264" t="s">
        <v>190</v>
      </c>
      <c r="C106" s="224">
        <v>285802</v>
      </c>
      <c r="D106" s="224">
        <v>285802</v>
      </c>
    </row>
    <row r="107" spans="1:4" s="37" customFormat="1" ht="18" customHeight="1">
      <c r="A107" s="229" t="s">
        <v>94</v>
      </c>
      <c r="B107" s="267" t="s">
        <v>314</v>
      </c>
      <c r="C107" s="270"/>
      <c r="D107" s="270"/>
    </row>
    <row r="108" spans="1:4" s="37" customFormat="1" ht="18" customHeight="1">
      <c r="A108" s="229" t="s">
        <v>95</v>
      </c>
      <c r="B108" s="267" t="s">
        <v>166</v>
      </c>
      <c r="C108" s="225"/>
      <c r="D108" s="225"/>
    </row>
    <row r="109" spans="1:4" s="37" customFormat="1" ht="18" customHeight="1">
      <c r="A109" s="229" t="s">
        <v>96</v>
      </c>
      <c r="B109" s="267" t="s">
        <v>315</v>
      </c>
      <c r="C109" s="253"/>
      <c r="D109" s="253"/>
    </row>
    <row r="110" spans="1:4" s="37" customFormat="1" ht="18" customHeight="1">
      <c r="A110" s="229" t="s">
        <v>97</v>
      </c>
      <c r="B110" s="383" t="s">
        <v>192</v>
      </c>
      <c r="C110" s="253">
        <f>SUM(C111:C118)</f>
        <v>0</v>
      </c>
      <c r="D110" s="253">
        <f>SUM(D111:D118)</f>
        <v>0</v>
      </c>
    </row>
    <row r="111" spans="1:4" s="37" customFormat="1" ht="25.5">
      <c r="A111" s="229" t="s">
        <v>106</v>
      </c>
      <c r="B111" s="384" t="s">
        <v>386</v>
      </c>
      <c r="C111" s="253"/>
      <c r="D111" s="253"/>
    </row>
    <row r="112" spans="1:4" s="37" customFormat="1" ht="25.5">
      <c r="A112" s="229" t="s">
        <v>108</v>
      </c>
      <c r="B112" s="271" t="s">
        <v>320</v>
      </c>
      <c r="C112" s="272"/>
      <c r="D112" s="272"/>
    </row>
    <row r="113" spans="1:4" s="37" customFormat="1" ht="25.5">
      <c r="A113" s="229" t="s">
        <v>167</v>
      </c>
      <c r="B113" s="264" t="s">
        <v>304</v>
      </c>
      <c r="C113" s="272"/>
      <c r="D113" s="272"/>
    </row>
    <row r="114" spans="1:4" s="37" customFormat="1" ht="18.75">
      <c r="A114" s="229" t="s">
        <v>168</v>
      </c>
      <c r="B114" s="264" t="s">
        <v>319</v>
      </c>
      <c r="C114" s="272"/>
      <c r="D114" s="272"/>
    </row>
    <row r="115" spans="1:4" s="37" customFormat="1" ht="18.75">
      <c r="A115" s="229" t="s">
        <v>169</v>
      </c>
      <c r="B115" s="264" t="s">
        <v>318</v>
      </c>
      <c r="C115" s="272"/>
      <c r="D115" s="272"/>
    </row>
    <row r="116" spans="1:4" s="37" customFormat="1" ht="25.5">
      <c r="A116" s="229" t="s">
        <v>311</v>
      </c>
      <c r="B116" s="264" t="s">
        <v>307</v>
      </c>
      <c r="C116" s="272"/>
      <c r="D116" s="272"/>
    </row>
    <row r="117" spans="1:4" s="37" customFormat="1" ht="18.75">
      <c r="A117" s="229" t="s">
        <v>312</v>
      </c>
      <c r="B117" s="264" t="s">
        <v>317</v>
      </c>
      <c r="C117" s="272"/>
      <c r="D117" s="272"/>
    </row>
    <row r="118" spans="1:4" s="37" customFormat="1" ht="26.25" thickBot="1">
      <c r="A118" s="251" t="s">
        <v>313</v>
      </c>
      <c r="B118" s="264" t="s">
        <v>316</v>
      </c>
      <c r="C118" s="273"/>
      <c r="D118" s="273"/>
    </row>
    <row r="119" spans="1:4" s="37" customFormat="1" ht="18" customHeight="1" thickBot="1">
      <c r="A119" s="228" t="s">
        <v>14</v>
      </c>
      <c r="B119" s="372" t="s">
        <v>321</v>
      </c>
      <c r="C119" s="223">
        <f>+C120+C121</f>
        <v>0</v>
      </c>
      <c r="D119" s="223">
        <f>+D120+D121</f>
        <v>0</v>
      </c>
    </row>
    <row r="120" spans="1:4" s="37" customFormat="1" ht="18" customHeight="1">
      <c r="A120" s="229" t="s">
        <v>76</v>
      </c>
      <c r="B120" s="271" t="s">
        <v>46</v>
      </c>
      <c r="C120" s="224"/>
      <c r="D120" s="224"/>
    </row>
    <row r="121" spans="1:4" s="37" customFormat="1" ht="18" customHeight="1" thickBot="1">
      <c r="A121" s="231" t="s">
        <v>77</v>
      </c>
      <c r="B121" s="267" t="s">
        <v>47</v>
      </c>
      <c r="C121" s="232"/>
      <c r="D121" s="232"/>
    </row>
    <row r="122" spans="1:4" s="37" customFormat="1" ht="18" customHeight="1" thickBot="1">
      <c r="A122" s="228" t="s">
        <v>15</v>
      </c>
      <c r="B122" s="372" t="s">
        <v>322</v>
      </c>
      <c r="C122" s="223">
        <f>+C89+C105+C119</f>
        <v>32643817</v>
      </c>
      <c r="D122" s="223">
        <f>+D89+D105+D119</f>
        <v>32643817</v>
      </c>
    </row>
    <row r="123" spans="1:4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</row>
    <row r="124" spans="1:4" s="37" customFormat="1" ht="18" customHeight="1">
      <c r="A124" s="229" t="s">
        <v>80</v>
      </c>
      <c r="B124" s="271" t="s">
        <v>323</v>
      </c>
      <c r="C124" s="253"/>
      <c r="D124" s="253"/>
    </row>
    <row r="125" spans="1:4" s="37" customFormat="1" ht="18" customHeight="1">
      <c r="A125" s="229" t="s">
        <v>81</v>
      </c>
      <c r="B125" s="271" t="s">
        <v>643</v>
      </c>
      <c r="C125" s="253"/>
      <c r="D125" s="253"/>
    </row>
    <row r="126" spans="1:4" s="37" customFormat="1" ht="18" customHeight="1" thickBot="1">
      <c r="A126" s="251" t="s">
        <v>82</v>
      </c>
      <c r="B126" s="385" t="s">
        <v>324</v>
      </c>
      <c r="C126" s="253"/>
      <c r="D126" s="253"/>
    </row>
    <row r="127" spans="1:4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</row>
    <row r="128" spans="1:4" s="37" customFormat="1" ht="18" customHeight="1">
      <c r="A128" s="229" t="s">
        <v>83</v>
      </c>
      <c r="B128" s="271" t="s">
        <v>325</v>
      </c>
      <c r="C128" s="253"/>
      <c r="D128" s="253"/>
    </row>
    <row r="129" spans="1:4" s="37" customFormat="1" ht="18" customHeight="1">
      <c r="A129" s="229" t="s">
        <v>84</v>
      </c>
      <c r="B129" s="271" t="s">
        <v>326</v>
      </c>
      <c r="C129" s="253"/>
      <c r="D129" s="253"/>
    </row>
    <row r="130" spans="1:4" s="37" customFormat="1" ht="18" customHeight="1">
      <c r="A130" s="229" t="s">
        <v>242</v>
      </c>
      <c r="B130" s="271" t="s">
        <v>327</v>
      </c>
      <c r="C130" s="253"/>
      <c r="D130" s="253"/>
    </row>
    <row r="131" spans="1:4" s="37" customFormat="1" ht="18" customHeight="1" thickBot="1">
      <c r="A131" s="251" t="s">
        <v>243</v>
      </c>
      <c r="B131" s="385" t="s">
        <v>328</v>
      </c>
      <c r="C131" s="253"/>
      <c r="D131" s="253"/>
    </row>
    <row r="132" spans="1:4" s="37" customFormat="1" ht="18" customHeight="1" thickBot="1">
      <c r="A132" s="228" t="s">
        <v>18</v>
      </c>
      <c r="B132" s="372" t="s">
        <v>329</v>
      </c>
      <c r="C132" s="223">
        <f>SUM(C133:C136)</f>
        <v>0</v>
      </c>
      <c r="D132" s="223">
        <f>SUM(D133:D136)</f>
        <v>0</v>
      </c>
    </row>
    <row r="133" spans="1:4" s="37" customFormat="1" ht="18" customHeight="1">
      <c r="A133" s="229" t="s">
        <v>85</v>
      </c>
      <c r="B133" s="271" t="s">
        <v>330</v>
      </c>
      <c r="C133" s="253"/>
      <c r="D133" s="253"/>
    </row>
    <row r="134" spans="1:4" s="37" customFormat="1" ht="18" customHeight="1">
      <c r="A134" s="229" t="s">
        <v>86</v>
      </c>
      <c r="B134" s="271" t="s">
        <v>339</v>
      </c>
      <c r="C134" s="225"/>
      <c r="D134" s="225"/>
    </row>
    <row r="135" spans="1:4" s="37" customFormat="1" ht="18" customHeight="1">
      <c r="A135" s="229" t="s">
        <v>252</v>
      </c>
      <c r="B135" s="271" t="s">
        <v>331</v>
      </c>
      <c r="C135" s="253"/>
      <c r="D135" s="253"/>
    </row>
    <row r="136" spans="1:4" s="37" customFormat="1" ht="18" customHeight="1" thickBot="1">
      <c r="A136" s="251" t="s">
        <v>253</v>
      </c>
      <c r="B136" s="385" t="s">
        <v>402</v>
      </c>
      <c r="C136" s="253"/>
      <c r="D136" s="253"/>
    </row>
    <row r="137" spans="1:4" s="37" customFormat="1" ht="18" customHeight="1" thickBot="1">
      <c r="A137" s="228" t="s">
        <v>19</v>
      </c>
      <c r="B137" s="372" t="s">
        <v>332</v>
      </c>
      <c r="C137" s="254">
        <f>SUM(C138:C141)</f>
        <v>0</v>
      </c>
      <c r="D137" s="254">
        <f>SUM(D138:D141)</f>
        <v>0</v>
      </c>
    </row>
    <row r="138" spans="1:4" s="37" customFormat="1" ht="18" customHeight="1">
      <c r="A138" s="229" t="s">
        <v>160</v>
      </c>
      <c r="B138" s="271" t="s">
        <v>333</v>
      </c>
      <c r="C138" s="253"/>
      <c r="D138" s="253"/>
    </row>
    <row r="139" spans="1:4" s="37" customFormat="1" ht="18" customHeight="1">
      <c r="A139" s="229" t="s">
        <v>161</v>
      </c>
      <c r="B139" s="271" t="s">
        <v>334</v>
      </c>
      <c r="C139" s="253"/>
      <c r="D139" s="253"/>
    </row>
    <row r="140" spans="1:4" s="37" customFormat="1" ht="18" customHeight="1">
      <c r="A140" s="229" t="s">
        <v>191</v>
      </c>
      <c r="B140" s="271" t="s">
        <v>335</v>
      </c>
      <c r="C140" s="253"/>
      <c r="D140" s="253"/>
    </row>
    <row r="141" spans="1:4" s="37" customFormat="1" ht="18" customHeight="1" thickBot="1">
      <c r="A141" s="229" t="s">
        <v>255</v>
      </c>
      <c r="B141" s="271" t="s">
        <v>336</v>
      </c>
      <c r="C141" s="253"/>
      <c r="D141" s="253"/>
    </row>
    <row r="142" spans="1:4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  <c r="D142" s="255">
        <f>+D123+D127+D132+D137</f>
        <v>0</v>
      </c>
    </row>
    <row r="143" spans="1:4" s="37" customFormat="1" ht="18" customHeight="1" thickBot="1">
      <c r="A143" s="256" t="s">
        <v>21</v>
      </c>
      <c r="B143" s="386" t="s">
        <v>338</v>
      </c>
      <c r="C143" s="255">
        <f>+C122+C142</f>
        <v>32643817</v>
      </c>
      <c r="D143" s="255">
        <f>+D122+D142</f>
        <v>32643817</v>
      </c>
    </row>
    <row r="144" spans="1:4" s="37" customFormat="1" ht="18" customHeight="1" thickBot="1">
      <c r="A144" s="257"/>
      <c r="B144" s="258"/>
      <c r="C144" s="243"/>
      <c r="D144" s="243"/>
    </row>
    <row r="145" spans="1:6" s="37" customFormat="1" ht="18" customHeight="1" thickBot="1">
      <c r="A145" s="259" t="s">
        <v>420</v>
      </c>
      <c r="B145" s="260"/>
      <c r="C145" s="261">
        <v>5</v>
      </c>
      <c r="D145" s="261">
        <v>6</v>
      </c>
      <c r="E145" s="46"/>
      <c r="F145" s="46"/>
    </row>
    <row r="146" spans="1:4" s="43" customFormat="1" ht="18" customHeight="1" thickBot="1">
      <c r="A146" s="259" t="s">
        <v>182</v>
      </c>
      <c r="B146" s="260"/>
      <c r="C146" s="261"/>
      <c r="D146" s="261"/>
    </row>
    <row r="147" spans="3:4" s="37" customFormat="1" ht="18" customHeight="1">
      <c r="C147" s="47"/>
      <c r="D147" s="47"/>
    </row>
    <row r="148" ht="15.75">
      <c r="D148" s="31"/>
    </row>
  </sheetData>
  <sheetProtection/>
  <mergeCells count="4">
    <mergeCell ref="A1:D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9.4.1. melléklet az 1/2018. (III.6.) önkormányzati rendelethez</oddHeader>
  </headerFooter>
  <rowBreaks count="1" manualBreakCount="1">
    <brk id="87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7" sqref="F7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38.25" customHeight="1">
      <c r="A1" s="499" t="s">
        <v>628</v>
      </c>
      <c r="B1" s="499"/>
      <c r="C1" s="499"/>
    </row>
    <row r="2" spans="1:3" s="37" customFormat="1" ht="18" customHeight="1">
      <c r="A2" s="364"/>
      <c r="B2" s="498" t="s">
        <v>623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3" s="37" customFormat="1" ht="18" customHeight="1" thickBot="1">
      <c r="A5" s="39" t="s">
        <v>56</v>
      </c>
      <c r="B5" s="387" t="s">
        <v>11</v>
      </c>
      <c r="C5" s="40" t="s">
        <v>397</v>
      </c>
    </row>
    <row r="6" spans="1:3" s="43" customFormat="1" ht="18" customHeight="1" thickBot="1">
      <c r="A6" s="41">
        <v>1</v>
      </c>
      <c r="B6" s="388">
        <v>2</v>
      </c>
      <c r="C6" s="42">
        <v>3</v>
      </c>
    </row>
    <row r="7" spans="1:3" s="43" customFormat="1" ht="18" customHeight="1" thickBot="1">
      <c r="A7" s="222" t="s">
        <v>12</v>
      </c>
      <c r="B7" s="368" t="s">
        <v>217</v>
      </c>
      <c r="C7" s="223">
        <f>SUM(C8:C11)</f>
        <v>0</v>
      </c>
    </row>
    <row r="8" spans="1:3" s="43" customFormat="1" ht="27">
      <c r="A8" s="229" t="s">
        <v>87</v>
      </c>
      <c r="B8" s="293" t="s">
        <v>403</v>
      </c>
      <c r="C8" s="224"/>
    </row>
    <row r="9" spans="1:3" s="43" customFormat="1" ht="27">
      <c r="A9" s="230" t="s">
        <v>88</v>
      </c>
      <c r="B9" s="262" t="s">
        <v>404</v>
      </c>
      <c r="C9" s="224"/>
    </row>
    <row r="10" spans="1:3" s="43" customFormat="1" ht="27">
      <c r="A10" s="230" t="s">
        <v>89</v>
      </c>
      <c r="B10" s="262" t="s">
        <v>405</v>
      </c>
      <c r="C10" s="224"/>
    </row>
    <row r="11" spans="1:3" s="43" customFormat="1" ht="18.75">
      <c r="A11" s="230" t="s">
        <v>399</v>
      </c>
      <c r="B11" s="262" t="s">
        <v>406</v>
      </c>
      <c r="C11" s="224"/>
    </row>
    <row r="12" spans="1:3" s="43" customFormat="1" ht="25.5">
      <c r="A12" s="230" t="s">
        <v>101</v>
      </c>
      <c r="B12" s="369" t="s">
        <v>408</v>
      </c>
      <c r="C12" s="226"/>
    </row>
    <row r="13" spans="1:3" s="43" customFormat="1" ht="19.5" thickBot="1">
      <c r="A13" s="231" t="s">
        <v>400</v>
      </c>
      <c r="B13" s="262" t="s">
        <v>407</v>
      </c>
      <c r="C13" s="227"/>
    </row>
    <row r="14" spans="1:3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</row>
    <row r="15" spans="1:3" s="43" customFormat="1" ht="18" customHeight="1">
      <c r="A15" s="229" t="s">
        <v>93</v>
      </c>
      <c r="B15" s="293" t="s">
        <v>218</v>
      </c>
      <c r="C15" s="224"/>
    </row>
    <row r="16" spans="1:3" s="43" customFormat="1" ht="18.75">
      <c r="A16" s="230" t="s">
        <v>94</v>
      </c>
      <c r="B16" s="262" t="s">
        <v>219</v>
      </c>
      <c r="C16" s="224"/>
    </row>
    <row r="17" spans="1:3" s="43" customFormat="1" ht="27">
      <c r="A17" s="230" t="s">
        <v>95</v>
      </c>
      <c r="B17" s="262" t="s">
        <v>382</v>
      </c>
      <c r="C17" s="224"/>
    </row>
    <row r="18" spans="1:3" s="43" customFormat="1" ht="27">
      <c r="A18" s="230" t="s">
        <v>96</v>
      </c>
      <c r="B18" s="262" t="s">
        <v>383</v>
      </c>
      <c r="C18" s="224"/>
    </row>
    <row r="19" spans="1:3" s="43" customFormat="1" ht="25.5">
      <c r="A19" s="230" t="s">
        <v>97</v>
      </c>
      <c r="B19" s="221" t="s">
        <v>409</v>
      </c>
      <c r="C19" s="224"/>
    </row>
    <row r="20" spans="1:3" s="43" customFormat="1" ht="19.5" thickBot="1">
      <c r="A20" s="231" t="s">
        <v>106</v>
      </c>
      <c r="B20" s="371" t="s">
        <v>220</v>
      </c>
      <c r="C20" s="232"/>
    </row>
    <row r="21" spans="1:3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</row>
    <row r="22" spans="1:3" s="43" customFormat="1" ht="18.75">
      <c r="A22" s="229" t="s">
        <v>76</v>
      </c>
      <c r="B22" s="293" t="s">
        <v>401</v>
      </c>
      <c r="C22" s="224"/>
    </row>
    <row r="23" spans="1:3" s="43" customFormat="1" ht="27">
      <c r="A23" s="230" t="s">
        <v>77</v>
      </c>
      <c r="B23" s="262" t="s">
        <v>221</v>
      </c>
      <c r="C23" s="224"/>
    </row>
    <row r="24" spans="1:3" s="43" customFormat="1" ht="27">
      <c r="A24" s="230" t="s">
        <v>78</v>
      </c>
      <c r="B24" s="262" t="s">
        <v>384</v>
      </c>
      <c r="C24" s="224"/>
    </row>
    <row r="25" spans="1:3" s="43" customFormat="1" ht="27">
      <c r="A25" s="230" t="s">
        <v>79</v>
      </c>
      <c r="B25" s="262" t="s">
        <v>385</v>
      </c>
      <c r="C25" s="224"/>
    </row>
    <row r="26" spans="1:3" s="43" customFormat="1" ht="18.75">
      <c r="A26" s="230" t="s">
        <v>150</v>
      </c>
      <c r="B26" s="262" t="s">
        <v>222</v>
      </c>
      <c r="C26" s="224"/>
    </row>
    <row r="27" spans="1:3" s="43" customFormat="1" ht="18" customHeight="1" thickBot="1">
      <c r="A27" s="231" t="s">
        <v>151</v>
      </c>
      <c r="B27" s="371" t="s">
        <v>223</v>
      </c>
      <c r="C27" s="232"/>
    </row>
    <row r="28" spans="1:3" s="43" customFormat="1" ht="18" customHeight="1" thickBot="1">
      <c r="A28" s="228" t="s">
        <v>152</v>
      </c>
      <c r="B28" s="372" t="s">
        <v>224</v>
      </c>
      <c r="C28" s="223">
        <f>+C29+C32+C33+C34</f>
        <v>0</v>
      </c>
    </row>
    <row r="29" spans="1:3" s="43" customFormat="1" ht="18" customHeight="1">
      <c r="A29" s="229" t="s">
        <v>225</v>
      </c>
      <c r="B29" s="293" t="s">
        <v>231</v>
      </c>
      <c r="C29" s="233">
        <f>+C30+C31</f>
        <v>0</v>
      </c>
    </row>
    <row r="30" spans="1:3" s="43" customFormat="1" ht="18" customHeight="1">
      <c r="A30" s="230" t="s">
        <v>226</v>
      </c>
      <c r="B30" s="262" t="s">
        <v>411</v>
      </c>
      <c r="C30" s="224"/>
    </row>
    <row r="31" spans="1:3" s="43" customFormat="1" ht="18" customHeight="1">
      <c r="A31" s="230" t="s">
        <v>227</v>
      </c>
      <c r="B31" s="262" t="s">
        <v>412</v>
      </c>
      <c r="C31" s="224"/>
    </row>
    <row r="32" spans="1:3" s="43" customFormat="1" ht="18" customHeight="1">
      <c r="A32" s="230" t="s">
        <v>228</v>
      </c>
      <c r="B32" s="262" t="s">
        <v>413</v>
      </c>
      <c r="C32" s="224"/>
    </row>
    <row r="33" spans="1:3" s="43" customFormat="1" ht="18.75">
      <c r="A33" s="230" t="s">
        <v>229</v>
      </c>
      <c r="B33" s="262" t="s">
        <v>232</v>
      </c>
      <c r="C33" s="224"/>
    </row>
    <row r="34" spans="1:3" s="43" customFormat="1" ht="18" customHeight="1" thickBot="1">
      <c r="A34" s="231" t="s">
        <v>230</v>
      </c>
      <c r="B34" s="371" t="s">
        <v>233</v>
      </c>
      <c r="C34" s="224"/>
    </row>
    <row r="35" spans="1:3" s="43" customFormat="1" ht="18" customHeight="1" thickBot="1">
      <c r="A35" s="228" t="s">
        <v>16</v>
      </c>
      <c r="B35" s="372" t="s">
        <v>234</v>
      </c>
      <c r="C35" s="223">
        <f>SUM(C36:C45)</f>
        <v>0</v>
      </c>
    </row>
    <row r="36" spans="1:3" s="43" customFormat="1" ht="18" customHeight="1">
      <c r="A36" s="229" t="s">
        <v>80</v>
      </c>
      <c r="B36" s="293" t="s">
        <v>237</v>
      </c>
      <c r="C36" s="224"/>
    </row>
    <row r="37" spans="1:3" s="43" customFormat="1" ht="18" customHeight="1">
      <c r="A37" s="230" t="s">
        <v>81</v>
      </c>
      <c r="B37" s="262" t="s">
        <v>414</v>
      </c>
      <c r="C37" s="224"/>
    </row>
    <row r="38" spans="1:3" s="43" customFormat="1" ht="18" customHeight="1">
      <c r="A38" s="230" t="s">
        <v>82</v>
      </c>
      <c r="B38" s="262" t="s">
        <v>415</v>
      </c>
      <c r="C38" s="224"/>
    </row>
    <row r="39" spans="1:3" s="43" customFormat="1" ht="18" customHeight="1">
      <c r="A39" s="230" t="s">
        <v>154</v>
      </c>
      <c r="B39" s="262" t="s">
        <v>416</v>
      </c>
      <c r="C39" s="224"/>
    </row>
    <row r="40" spans="1:3" s="43" customFormat="1" ht="18" customHeight="1">
      <c r="A40" s="230" t="s">
        <v>155</v>
      </c>
      <c r="B40" s="262" t="s">
        <v>417</v>
      </c>
      <c r="C40" s="224"/>
    </row>
    <row r="41" spans="1:3" s="43" customFormat="1" ht="18" customHeight="1">
      <c r="A41" s="230" t="s">
        <v>156</v>
      </c>
      <c r="B41" s="262" t="s">
        <v>418</v>
      </c>
      <c r="C41" s="224"/>
    </row>
    <row r="42" spans="1:3" s="43" customFormat="1" ht="18" customHeight="1">
      <c r="A42" s="230" t="s">
        <v>157</v>
      </c>
      <c r="B42" s="262" t="s">
        <v>238</v>
      </c>
      <c r="C42" s="224"/>
    </row>
    <row r="43" spans="1:3" s="43" customFormat="1" ht="18" customHeight="1">
      <c r="A43" s="230" t="s">
        <v>158</v>
      </c>
      <c r="B43" s="262" t="s">
        <v>239</v>
      </c>
      <c r="C43" s="224"/>
    </row>
    <row r="44" spans="1:3" s="43" customFormat="1" ht="18" customHeight="1">
      <c r="A44" s="230" t="s">
        <v>235</v>
      </c>
      <c r="B44" s="262" t="s">
        <v>240</v>
      </c>
      <c r="C44" s="224"/>
    </row>
    <row r="45" spans="1:3" s="43" customFormat="1" ht="18" customHeight="1" thickBot="1">
      <c r="A45" s="231" t="s">
        <v>236</v>
      </c>
      <c r="B45" s="371" t="s">
        <v>419</v>
      </c>
      <c r="C45" s="224"/>
    </row>
    <row r="46" spans="1:3" s="43" customFormat="1" ht="18" customHeight="1" thickBot="1">
      <c r="A46" s="228" t="s">
        <v>17</v>
      </c>
      <c r="B46" s="372" t="s">
        <v>241</v>
      </c>
      <c r="C46" s="223">
        <f>SUM(C47:C51)</f>
        <v>0</v>
      </c>
    </row>
    <row r="47" spans="1:3" s="43" customFormat="1" ht="18" customHeight="1">
      <c r="A47" s="229" t="s">
        <v>83</v>
      </c>
      <c r="B47" s="293" t="s">
        <v>245</v>
      </c>
      <c r="C47" s="224"/>
    </row>
    <row r="48" spans="1:3" s="43" customFormat="1" ht="18" customHeight="1">
      <c r="A48" s="230" t="s">
        <v>84</v>
      </c>
      <c r="B48" s="262" t="s">
        <v>246</v>
      </c>
      <c r="C48" s="224"/>
    </row>
    <row r="49" spans="1:3" s="43" customFormat="1" ht="18" customHeight="1">
      <c r="A49" s="230" t="s">
        <v>242</v>
      </c>
      <c r="B49" s="262" t="s">
        <v>247</v>
      </c>
      <c r="C49" s="224"/>
    </row>
    <row r="50" spans="1:3" s="43" customFormat="1" ht="18" customHeight="1">
      <c r="A50" s="230" t="s">
        <v>243</v>
      </c>
      <c r="B50" s="262" t="s">
        <v>248</v>
      </c>
      <c r="C50" s="224"/>
    </row>
    <row r="51" spans="1:3" s="43" customFormat="1" ht="18" customHeight="1" thickBot="1">
      <c r="A51" s="231" t="s">
        <v>244</v>
      </c>
      <c r="B51" s="371" t="s">
        <v>249</v>
      </c>
      <c r="C51" s="224"/>
    </row>
    <row r="52" spans="1:3" s="43" customFormat="1" ht="26.25" thickBot="1">
      <c r="A52" s="228" t="s">
        <v>159</v>
      </c>
      <c r="B52" s="372" t="s">
        <v>410</v>
      </c>
      <c r="C52" s="223">
        <f>SUM(C53:C55)</f>
        <v>0</v>
      </c>
    </row>
    <row r="53" spans="1:3" s="43" customFormat="1" ht="27">
      <c r="A53" s="229" t="s">
        <v>85</v>
      </c>
      <c r="B53" s="293" t="s">
        <v>392</v>
      </c>
      <c r="C53" s="224"/>
    </row>
    <row r="54" spans="1:3" s="43" customFormat="1" ht="27">
      <c r="A54" s="230" t="s">
        <v>86</v>
      </c>
      <c r="B54" s="262" t="s">
        <v>393</v>
      </c>
      <c r="C54" s="224"/>
    </row>
    <row r="55" spans="1:3" s="43" customFormat="1" ht="18.75">
      <c r="A55" s="230" t="s">
        <v>252</v>
      </c>
      <c r="B55" s="262" t="s">
        <v>250</v>
      </c>
      <c r="C55" s="224"/>
    </row>
    <row r="56" spans="1:3" s="43" customFormat="1" ht="19.5" thickBot="1">
      <c r="A56" s="231" t="s">
        <v>253</v>
      </c>
      <c r="B56" s="371" t="s">
        <v>251</v>
      </c>
      <c r="C56" s="232"/>
    </row>
    <row r="57" spans="1:3" s="43" customFormat="1" ht="18" customHeight="1" thickBot="1">
      <c r="A57" s="228" t="s">
        <v>19</v>
      </c>
      <c r="B57" s="370" t="s">
        <v>254</v>
      </c>
      <c r="C57" s="223">
        <f>SUM(C58:C60)</f>
        <v>0</v>
      </c>
    </row>
    <row r="58" spans="1:3" s="43" customFormat="1" ht="27">
      <c r="A58" s="229" t="s">
        <v>160</v>
      </c>
      <c r="B58" s="293" t="s">
        <v>394</v>
      </c>
      <c r="C58" s="224"/>
    </row>
    <row r="59" spans="1:3" s="43" customFormat="1" ht="18.75">
      <c r="A59" s="230" t="s">
        <v>161</v>
      </c>
      <c r="B59" s="262" t="s">
        <v>395</v>
      </c>
      <c r="C59" s="224"/>
    </row>
    <row r="60" spans="1:3" s="43" customFormat="1" ht="18.75">
      <c r="A60" s="230" t="s">
        <v>191</v>
      </c>
      <c r="B60" s="262" t="s">
        <v>256</v>
      </c>
      <c r="C60" s="224"/>
    </row>
    <row r="61" spans="1:3" s="43" customFormat="1" ht="19.5" thickBot="1">
      <c r="A61" s="231" t="s">
        <v>255</v>
      </c>
      <c r="B61" s="371" t="s">
        <v>257</v>
      </c>
      <c r="C61" s="225"/>
    </row>
    <row r="62" spans="1:3" s="43" customFormat="1" ht="19.5" thickBot="1">
      <c r="A62" s="228" t="s">
        <v>20</v>
      </c>
      <c r="B62" s="372" t="s">
        <v>258</v>
      </c>
      <c r="C62" s="223">
        <f>+C7+C14+C21+C28+C35+C46+C52+C57</f>
        <v>0</v>
      </c>
    </row>
    <row r="63" spans="1:3" s="43" customFormat="1" ht="18" customHeight="1" thickBot="1">
      <c r="A63" s="234" t="s">
        <v>373</v>
      </c>
      <c r="B63" s="370" t="s">
        <v>639</v>
      </c>
      <c r="C63" s="223">
        <f>SUM(C64:C66)</f>
        <v>0</v>
      </c>
    </row>
    <row r="64" spans="1:3" s="43" customFormat="1" ht="18" customHeight="1">
      <c r="A64" s="229" t="s">
        <v>287</v>
      </c>
      <c r="B64" s="293" t="s">
        <v>259</v>
      </c>
      <c r="C64" s="224"/>
    </row>
    <row r="65" spans="1:3" s="43" customFormat="1" ht="27">
      <c r="A65" s="230" t="s">
        <v>296</v>
      </c>
      <c r="B65" s="262" t="s">
        <v>260</v>
      </c>
      <c r="C65" s="224"/>
    </row>
    <row r="66" spans="1:3" s="43" customFormat="1" ht="19.5" thickBot="1">
      <c r="A66" s="231" t="s">
        <v>297</v>
      </c>
      <c r="B66" s="373" t="s">
        <v>261</v>
      </c>
      <c r="C66" s="224"/>
    </row>
    <row r="67" spans="1:3" s="43" customFormat="1" ht="18" customHeight="1" thickBot="1">
      <c r="A67" s="234" t="s">
        <v>262</v>
      </c>
      <c r="B67" s="370" t="s">
        <v>263</v>
      </c>
      <c r="C67" s="223">
        <f>SUM(C68:C71)</f>
        <v>0</v>
      </c>
    </row>
    <row r="68" spans="1:3" s="43" customFormat="1" ht="18.75">
      <c r="A68" s="229" t="s">
        <v>130</v>
      </c>
      <c r="B68" s="293" t="s">
        <v>264</v>
      </c>
      <c r="C68" s="224"/>
    </row>
    <row r="69" spans="1:3" s="43" customFormat="1" ht="18.75">
      <c r="A69" s="230" t="s">
        <v>131</v>
      </c>
      <c r="B69" s="262" t="s">
        <v>265</v>
      </c>
      <c r="C69" s="224"/>
    </row>
    <row r="70" spans="1:3" s="43" customFormat="1" ht="18.75">
      <c r="A70" s="230" t="s">
        <v>288</v>
      </c>
      <c r="B70" s="262" t="s">
        <v>266</v>
      </c>
      <c r="C70" s="224"/>
    </row>
    <row r="71" spans="1:3" s="43" customFormat="1" ht="19.5" thickBot="1">
      <c r="A71" s="231" t="s">
        <v>289</v>
      </c>
      <c r="B71" s="371" t="s">
        <v>267</v>
      </c>
      <c r="C71" s="224"/>
    </row>
    <row r="72" spans="1:3" s="43" customFormat="1" ht="18" customHeight="1" thickBot="1">
      <c r="A72" s="234" t="s">
        <v>268</v>
      </c>
      <c r="B72" s="370" t="s">
        <v>269</v>
      </c>
      <c r="C72" s="223">
        <f>SUM(C73:C74)</f>
        <v>0</v>
      </c>
    </row>
    <row r="73" spans="1:3" s="43" customFormat="1" ht="18" customHeight="1">
      <c r="A73" s="229" t="s">
        <v>290</v>
      </c>
      <c r="B73" s="293" t="s">
        <v>270</v>
      </c>
      <c r="C73" s="224"/>
    </row>
    <row r="74" spans="1:3" s="43" customFormat="1" ht="18" customHeight="1" thickBot="1">
      <c r="A74" s="231" t="s">
        <v>291</v>
      </c>
      <c r="B74" s="293" t="s">
        <v>644</v>
      </c>
      <c r="C74" s="224"/>
    </row>
    <row r="75" spans="1:3" s="43" customFormat="1" ht="18" customHeight="1" thickBot="1">
      <c r="A75" s="234" t="s">
        <v>271</v>
      </c>
      <c r="B75" s="370" t="s">
        <v>272</v>
      </c>
      <c r="C75" s="223">
        <f>SUM(C76:C78)</f>
        <v>0</v>
      </c>
    </row>
    <row r="76" spans="1:3" s="43" customFormat="1" ht="18" customHeight="1">
      <c r="A76" s="229" t="s">
        <v>292</v>
      </c>
      <c r="B76" s="293" t="s">
        <v>446</v>
      </c>
      <c r="C76" s="224"/>
    </row>
    <row r="77" spans="1:3" s="43" customFormat="1" ht="18" customHeight="1">
      <c r="A77" s="230" t="s">
        <v>293</v>
      </c>
      <c r="B77" s="262" t="s">
        <v>273</v>
      </c>
      <c r="C77" s="224"/>
    </row>
    <row r="78" spans="1:3" s="43" customFormat="1" ht="18" customHeight="1" thickBot="1">
      <c r="A78" s="231" t="s">
        <v>294</v>
      </c>
      <c r="B78" s="371" t="s">
        <v>636</v>
      </c>
      <c r="C78" s="224"/>
    </row>
    <row r="79" spans="1:3" s="43" customFormat="1" ht="18" customHeight="1" thickBot="1">
      <c r="A79" s="234" t="s">
        <v>275</v>
      </c>
      <c r="B79" s="370" t="s">
        <v>295</v>
      </c>
      <c r="C79" s="223">
        <f>SUM(C80:C83)</f>
        <v>0</v>
      </c>
    </row>
    <row r="80" spans="1:3" s="43" customFormat="1" ht="18" customHeight="1">
      <c r="A80" s="235" t="s">
        <v>276</v>
      </c>
      <c r="B80" s="293" t="s">
        <v>277</v>
      </c>
      <c r="C80" s="224"/>
    </row>
    <row r="81" spans="1:3" s="43" customFormat="1" ht="30">
      <c r="A81" s="236" t="s">
        <v>278</v>
      </c>
      <c r="B81" s="262" t="s">
        <v>279</v>
      </c>
      <c r="C81" s="224"/>
    </row>
    <row r="82" spans="1:3" s="43" customFormat="1" ht="20.25" customHeight="1">
      <c r="A82" s="236" t="s">
        <v>280</v>
      </c>
      <c r="B82" s="262" t="s">
        <v>281</v>
      </c>
      <c r="C82" s="224"/>
    </row>
    <row r="83" spans="1:3" s="43" customFormat="1" ht="18" customHeight="1" thickBot="1">
      <c r="A83" s="237" t="s">
        <v>282</v>
      </c>
      <c r="B83" s="371" t="s">
        <v>283</v>
      </c>
      <c r="C83" s="224"/>
    </row>
    <row r="84" spans="1:3" s="43" customFormat="1" ht="18" customHeight="1" thickBot="1">
      <c r="A84" s="234" t="s">
        <v>284</v>
      </c>
      <c r="B84" s="370" t="s">
        <v>635</v>
      </c>
      <c r="C84" s="238"/>
    </row>
    <row r="85" spans="1:3" s="43" customFormat="1" ht="19.5" thickBot="1">
      <c r="A85" s="234" t="s">
        <v>285</v>
      </c>
      <c r="B85" s="374" t="s">
        <v>286</v>
      </c>
      <c r="C85" s="223">
        <f>+C63+C67+C72+C75+C79+C84</f>
        <v>0</v>
      </c>
    </row>
    <row r="86" spans="1:3" s="43" customFormat="1" ht="18" customHeight="1" thickBot="1">
      <c r="A86" s="239" t="s">
        <v>298</v>
      </c>
      <c r="B86" s="375" t="s">
        <v>378</v>
      </c>
      <c r="C86" s="223">
        <f>+C62+C85</f>
        <v>0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244" t="s">
        <v>45</v>
      </c>
      <c r="B88" s="377"/>
      <c r="C88" s="245"/>
    </row>
    <row r="89" spans="1:3" s="44" customFormat="1" ht="18" customHeight="1" thickBot="1">
      <c r="A89" s="247" t="s">
        <v>12</v>
      </c>
      <c r="B89" s="378" t="s">
        <v>633</v>
      </c>
      <c r="C89" s="248">
        <f>SUM(C90:C94)</f>
        <v>0</v>
      </c>
    </row>
    <row r="90" spans="1:3" s="37" customFormat="1" ht="18" customHeight="1">
      <c r="A90" s="249" t="s">
        <v>87</v>
      </c>
      <c r="B90" s="379" t="s">
        <v>40</v>
      </c>
      <c r="C90" s="224"/>
    </row>
    <row r="91" spans="1:3" s="43" customFormat="1" ht="18" customHeight="1">
      <c r="A91" s="230" t="s">
        <v>88</v>
      </c>
      <c r="B91" s="264" t="s">
        <v>162</v>
      </c>
      <c r="C91" s="224"/>
    </row>
    <row r="92" spans="1:3" s="37" customFormat="1" ht="18" customHeight="1">
      <c r="A92" s="230" t="s">
        <v>89</v>
      </c>
      <c r="B92" s="264" t="s">
        <v>122</v>
      </c>
      <c r="C92" s="224"/>
    </row>
    <row r="93" spans="1:3" s="37" customFormat="1" ht="18" customHeight="1">
      <c r="A93" s="230" t="s">
        <v>90</v>
      </c>
      <c r="B93" s="380" t="s">
        <v>163</v>
      </c>
      <c r="C93" s="224"/>
    </row>
    <row r="94" spans="1:3" s="37" customFormat="1" ht="18" customHeight="1">
      <c r="A94" s="230" t="s">
        <v>101</v>
      </c>
      <c r="B94" s="381" t="s">
        <v>164</v>
      </c>
      <c r="C94" s="232">
        <f>SUM(C95:C104)</f>
        <v>0</v>
      </c>
    </row>
    <row r="95" spans="1:3" s="37" customFormat="1" ht="18" customHeight="1">
      <c r="A95" s="230" t="s">
        <v>91</v>
      </c>
      <c r="B95" s="264" t="s">
        <v>301</v>
      </c>
      <c r="C95" s="224"/>
    </row>
    <row r="96" spans="1:3" s="37" customFormat="1" ht="18" customHeight="1">
      <c r="A96" s="230" t="s">
        <v>92</v>
      </c>
      <c r="B96" s="266" t="s">
        <v>302</v>
      </c>
      <c r="C96" s="224"/>
    </row>
    <row r="97" spans="1:3" s="37" customFormat="1" ht="18" customHeight="1">
      <c r="A97" s="230" t="s">
        <v>102</v>
      </c>
      <c r="B97" s="264" t="s">
        <v>303</v>
      </c>
      <c r="C97" s="224"/>
    </row>
    <row r="98" spans="1:3" s="37" customFormat="1" ht="18" customHeight="1">
      <c r="A98" s="230" t="s">
        <v>103</v>
      </c>
      <c r="B98" s="264" t="s">
        <v>640</v>
      </c>
      <c r="C98" s="224"/>
    </row>
    <row r="99" spans="1:3" s="37" customFormat="1" ht="18" customHeight="1">
      <c r="A99" s="230" t="s">
        <v>104</v>
      </c>
      <c r="B99" s="266" t="s">
        <v>305</v>
      </c>
      <c r="C99" s="224"/>
    </row>
    <row r="100" spans="1:3" s="37" customFormat="1" ht="18" customHeight="1">
      <c r="A100" s="230" t="s">
        <v>105</v>
      </c>
      <c r="B100" s="266" t="s">
        <v>306</v>
      </c>
      <c r="C100" s="224"/>
    </row>
    <row r="101" spans="1:3" s="37" customFormat="1" ht="18" customHeight="1">
      <c r="A101" s="230" t="s">
        <v>107</v>
      </c>
      <c r="B101" s="264" t="s">
        <v>641</v>
      </c>
      <c r="C101" s="224"/>
    </row>
    <row r="102" spans="1:3" s="37" customFormat="1" ht="18" customHeight="1">
      <c r="A102" s="251" t="s">
        <v>165</v>
      </c>
      <c r="B102" s="267" t="s">
        <v>308</v>
      </c>
      <c r="C102" s="224"/>
    </row>
    <row r="103" spans="1:3" s="37" customFormat="1" ht="18" customHeight="1">
      <c r="A103" s="230" t="s">
        <v>299</v>
      </c>
      <c r="B103" s="267" t="s">
        <v>309</v>
      </c>
      <c r="C103" s="224"/>
    </row>
    <row r="104" spans="1:3" s="37" customFormat="1" ht="18" customHeight="1" thickBot="1">
      <c r="A104" s="252" t="s">
        <v>300</v>
      </c>
      <c r="B104" s="268" t="s">
        <v>310</v>
      </c>
      <c r="C104" s="224"/>
    </row>
    <row r="105" spans="1:3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</row>
    <row r="106" spans="1:3" s="37" customFormat="1" ht="18" customHeight="1">
      <c r="A106" s="229" t="s">
        <v>93</v>
      </c>
      <c r="B106" s="264" t="s">
        <v>190</v>
      </c>
      <c r="C106" s="224"/>
    </row>
    <row r="107" spans="1:3" s="37" customFormat="1" ht="18" customHeight="1">
      <c r="A107" s="229" t="s">
        <v>94</v>
      </c>
      <c r="B107" s="267" t="s">
        <v>314</v>
      </c>
      <c r="C107" s="224"/>
    </row>
    <row r="108" spans="1:3" s="37" customFormat="1" ht="18" customHeight="1">
      <c r="A108" s="229" t="s">
        <v>95</v>
      </c>
      <c r="B108" s="267" t="s">
        <v>166</v>
      </c>
      <c r="C108" s="224"/>
    </row>
    <row r="109" spans="1:3" s="37" customFormat="1" ht="18" customHeight="1">
      <c r="A109" s="229" t="s">
        <v>96</v>
      </c>
      <c r="B109" s="267" t="s">
        <v>315</v>
      </c>
      <c r="C109" s="224"/>
    </row>
    <row r="110" spans="1:3" s="37" customFormat="1" ht="18" customHeight="1">
      <c r="A110" s="229" t="s">
        <v>97</v>
      </c>
      <c r="B110" s="383" t="s">
        <v>192</v>
      </c>
      <c r="C110" s="253">
        <f>SUM(C111:C118)</f>
        <v>0</v>
      </c>
    </row>
    <row r="111" spans="1:3" s="37" customFormat="1" ht="25.5">
      <c r="A111" s="229" t="s">
        <v>106</v>
      </c>
      <c r="B111" s="384" t="s">
        <v>386</v>
      </c>
      <c r="C111" s="224"/>
    </row>
    <row r="112" spans="1:3" s="37" customFormat="1" ht="25.5">
      <c r="A112" s="229" t="s">
        <v>108</v>
      </c>
      <c r="B112" s="271" t="s">
        <v>320</v>
      </c>
      <c r="C112" s="224"/>
    </row>
    <row r="113" spans="1:3" s="37" customFormat="1" ht="25.5">
      <c r="A113" s="229" t="s">
        <v>167</v>
      </c>
      <c r="B113" s="264" t="s">
        <v>304</v>
      </c>
      <c r="C113" s="224"/>
    </row>
    <row r="114" spans="1:3" s="37" customFormat="1" ht="18.75">
      <c r="A114" s="229" t="s">
        <v>168</v>
      </c>
      <c r="B114" s="264" t="s">
        <v>319</v>
      </c>
      <c r="C114" s="224"/>
    </row>
    <row r="115" spans="1:3" s="37" customFormat="1" ht="18.75">
      <c r="A115" s="229" t="s">
        <v>169</v>
      </c>
      <c r="B115" s="264" t="s">
        <v>318</v>
      </c>
      <c r="C115" s="224"/>
    </row>
    <row r="116" spans="1:3" s="37" customFormat="1" ht="25.5">
      <c r="A116" s="229" t="s">
        <v>311</v>
      </c>
      <c r="B116" s="264" t="s">
        <v>307</v>
      </c>
      <c r="C116" s="224"/>
    </row>
    <row r="117" spans="1:3" s="37" customFormat="1" ht="18.75">
      <c r="A117" s="229" t="s">
        <v>312</v>
      </c>
      <c r="B117" s="264" t="s">
        <v>317</v>
      </c>
      <c r="C117" s="224"/>
    </row>
    <row r="118" spans="1:3" s="37" customFormat="1" ht="26.25" thickBot="1">
      <c r="A118" s="251" t="s">
        <v>313</v>
      </c>
      <c r="B118" s="264" t="s">
        <v>316</v>
      </c>
      <c r="C118" s="224"/>
    </row>
    <row r="119" spans="1:3" s="37" customFormat="1" ht="18" customHeight="1" thickBot="1">
      <c r="A119" s="228" t="s">
        <v>14</v>
      </c>
      <c r="B119" s="372" t="s">
        <v>321</v>
      </c>
      <c r="C119" s="223">
        <f>+C120+C121</f>
        <v>0</v>
      </c>
    </row>
    <row r="120" spans="1:3" s="37" customFormat="1" ht="18" customHeight="1">
      <c r="A120" s="229" t="s">
        <v>76</v>
      </c>
      <c r="B120" s="271" t="s">
        <v>46</v>
      </c>
      <c r="C120" s="224"/>
    </row>
    <row r="121" spans="1:3" s="37" customFormat="1" ht="18" customHeight="1" thickBot="1">
      <c r="A121" s="231" t="s">
        <v>77</v>
      </c>
      <c r="B121" s="267" t="s">
        <v>47</v>
      </c>
      <c r="C121" s="224"/>
    </row>
    <row r="122" spans="1:3" s="37" customFormat="1" ht="18" customHeight="1" thickBot="1">
      <c r="A122" s="228" t="s">
        <v>15</v>
      </c>
      <c r="B122" s="372" t="s">
        <v>322</v>
      </c>
      <c r="C122" s="223">
        <f>+C89+C105+C119</f>
        <v>0</v>
      </c>
    </row>
    <row r="123" spans="1:3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</row>
    <row r="124" spans="1:3" s="37" customFormat="1" ht="18" customHeight="1">
      <c r="A124" s="229" t="s">
        <v>80</v>
      </c>
      <c r="B124" s="271" t="s">
        <v>323</v>
      </c>
      <c r="C124" s="224"/>
    </row>
    <row r="125" spans="1:3" s="37" customFormat="1" ht="18" customHeight="1">
      <c r="A125" s="229" t="s">
        <v>81</v>
      </c>
      <c r="B125" s="271" t="s">
        <v>643</v>
      </c>
      <c r="C125" s="224"/>
    </row>
    <row r="126" spans="1:3" s="37" customFormat="1" ht="18" customHeight="1" thickBot="1">
      <c r="A126" s="251" t="s">
        <v>82</v>
      </c>
      <c r="B126" s="385" t="s">
        <v>324</v>
      </c>
      <c r="C126" s="224"/>
    </row>
    <row r="127" spans="1:3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</row>
    <row r="128" spans="1:3" s="37" customFormat="1" ht="18" customHeight="1">
      <c r="A128" s="229" t="s">
        <v>83</v>
      </c>
      <c r="B128" s="271" t="s">
        <v>325</v>
      </c>
      <c r="C128" s="224"/>
    </row>
    <row r="129" spans="1:3" s="37" customFormat="1" ht="18" customHeight="1">
      <c r="A129" s="229" t="s">
        <v>84</v>
      </c>
      <c r="B129" s="271" t="s">
        <v>326</v>
      </c>
      <c r="C129" s="224"/>
    </row>
    <row r="130" spans="1:3" s="37" customFormat="1" ht="18" customHeight="1">
      <c r="A130" s="229" t="s">
        <v>242</v>
      </c>
      <c r="B130" s="271" t="s">
        <v>327</v>
      </c>
      <c r="C130" s="224"/>
    </row>
    <row r="131" spans="1:3" s="37" customFormat="1" ht="18" customHeight="1" thickBot="1">
      <c r="A131" s="251" t="s">
        <v>243</v>
      </c>
      <c r="B131" s="385" t="s">
        <v>328</v>
      </c>
      <c r="C131" s="224"/>
    </row>
    <row r="132" spans="1:3" s="37" customFormat="1" ht="18" customHeight="1" thickBot="1">
      <c r="A132" s="228" t="s">
        <v>18</v>
      </c>
      <c r="B132" s="372" t="s">
        <v>329</v>
      </c>
      <c r="C132" s="223">
        <f>SUM(C133:C136)</f>
        <v>0</v>
      </c>
    </row>
    <row r="133" spans="1:3" s="37" customFormat="1" ht="18" customHeight="1">
      <c r="A133" s="229" t="s">
        <v>85</v>
      </c>
      <c r="B133" s="271" t="s">
        <v>330</v>
      </c>
      <c r="C133" s="224"/>
    </row>
    <row r="134" spans="1:3" s="37" customFormat="1" ht="18" customHeight="1">
      <c r="A134" s="229" t="s">
        <v>86</v>
      </c>
      <c r="B134" s="271" t="s">
        <v>339</v>
      </c>
      <c r="C134" s="224"/>
    </row>
    <row r="135" spans="1:3" s="37" customFormat="1" ht="18" customHeight="1">
      <c r="A135" s="229" t="s">
        <v>252</v>
      </c>
      <c r="B135" s="271" t="s">
        <v>331</v>
      </c>
      <c r="C135" s="224"/>
    </row>
    <row r="136" spans="1:3" s="37" customFormat="1" ht="18" customHeight="1" thickBot="1">
      <c r="A136" s="251" t="s">
        <v>253</v>
      </c>
      <c r="B136" s="385" t="s">
        <v>402</v>
      </c>
      <c r="C136" s="224"/>
    </row>
    <row r="137" spans="1:3" s="37" customFormat="1" ht="18" customHeight="1" thickBot="1">
      <c r="A137" s="228" t="s">
        <v>19</v>
      </c>
      <c r="B137" s="372" t="s">
        <v>332</v>
      </c>
      <c r="C137" s="254">
        <f>SUM(C138:C141)</f>
        <v>0</v>
      </c>
    </row>
    <row r="138" spans="1:3" s="37" customFormat="1" ht="18" customHeight="1">
      <c r="A138" s="229" t="s">
        <v>160</v>
      </c>
      <c r="B138" s="271" t="s">
        <v>333</v>
      </c>
      <c r="C138" s="224"/>
    </row>
    <row r="139" spans="1:3" s="37" customFormat="1" ht="18" customHeight="1">
      <c r="A139" s="229" t="s">
        <v>161</v>
      </c>
      <c r="B139" s="271" t="s">
        <v>334</v>
      </c>
      <c r="C139" s="224"/>
    </row>
    <row r="140" spans="1:3" s="37" customFormat="1" ht="18" customHeight="1">
      <c r="A140" s="229" t="s">
        <v>191</v>
      </c>
      <c r="B140" s="271" t="s">
        <v>335</v>
      </c>
      <c r="C140" s="224"/>
    </row>
    <row r="141" spans="1:3" s="37" customFormat="1" ht="18" customHeight="1" thickBot="1">
      <c r="A141" s="229" t="s">
        <v>255</v>
      </c>
      <c r="B141" s="271" t="s">
        <v>336</v>
      </c>
      <c r="C141" s="224"/>
    </row>
    <row r="142" spans="1:3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</row>
    <row r="143" spans="1:3" s="37" customFormat="1" ht="18" customHeight="1" thickBot="1">
      <c r="A143" s="256" t="s">
        <v>21</v>
      </c>
      <c r="B143" s="386" t="s">
        <v>338</v>
      </c>
      <c r="C143" s="255">
        <f>+C122+C142</f>
        <v>0</v>
      </c>
    </row>
    <row r="144" spans="1:3" s="37" customFormat="1" ht="18" customHeight="1" thickBot="1">
      <c r="A144" s="257"/>
      <c r="B144" s="258"/>
      <c r="C144" s="243"/>
    </row>
    <row r="145" spans="1:7" s="37" customFormat="1" ht="18" customHeight="1" thickBot="1">
      <c r="A145" s="259" t="s">
        <v>420</v>
      </c>
      <c r="B145" s="260"/>
      <c r="C145" s="261"/>
      <c r="D145" s="45"/>
      <c r="E145" s="46"/>
      <c r="F145" s="46"/>
      <c r="G145" s="46"/>
    </row>
    <row r="146" spans="1:3" s="43" customFormat="1" ht="18" customHeight="1" thickBot="1">
      <c r="A146" s="259" t="s">
        <v>182</v>
      </c>
      <c r="B146" s="260"/>
      <c r="C146" s="261"/>
    </row>
    <row r="147" s="37" customFormat="1" ht="18" customHeight="1">
      <c r="C147" s="47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9.4.2 melléklet az 1/2018. (III.6.) önkormányzati rendelethez</oddHeader>
  </headerFooter>
  <rowBreaks count="1" manualBreakCount="1">
    <brk id="8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2"/>
  <sheetViews>
    <sheetView view="pageLayout" workbookViewId="0" topLeftCell="A1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875" style="31" customWidth="1"/>
    <col min="4" max="4" width="20.00390625" style="32" customWidth="1"/>
    <col min="5" max="16384" width="9.375" style="32" customWidth="1"/>
  </cols>
  <sheetData>
    <row r="1" spans="1:4" ht="57" thickBot="1">
      <c r="A1" s="39" t="s">
        <v>56</v>
      </c>
      <c r="B1" s="387" t="s">
        <v>11</v>
      </c>
      <c r="C1" s="40" t="s">
        <v>397</v>
      </c>
      <c r="D1" s="40" t="s">
        <v>709</v>
      </c>
    </row>
    <row r="2" spans="1:4" ht="19.5" thickBot="1">
      <c r="A2" s="41">
        <v>1</v>
      </c>
      <c r="B2" s="388">
        <v>2</v>
      </c>
      <c r="C2" s="42">
        <v>3</v>
      </c>
      <c r="D2" s="42">
        <v>4</v>
      </c>
    </row>
    <row r="3" spans="1:4" ht="16.5" thickBot="1">
      <c r="A3" s="222" t="s">
        <v>12</v>
      </c>
      <c r="B3" s="368" t="s">
        <v>217</v>
      </c>
      <c r="C3" s="223">
        <f>SUM(C4:C7)</f>
        <v>159493208</v>
      </c>
      <c r="D3" s="223">
        <f>SUM(D4:D8)</f>
        <v>160455684</v>
      </c>
    </row>
    <row r="4" spans="1:4" ht="26.25">
      <c r="A4" s="229" t="s">
        <v>87</v>
      </c>
      <c r="B4" s="293" t="s">
        <v>403</v>
      </c>
      <c r="C4" s="224">
        <f>('1 sz. tábla '!C7)</f>
        <v>70524231</v>
      </c>
      <c r="D4" s="224">
        <f>('1 sz. tábla '!D7)</f>
        <v>70524231</v>
      </c>
    </row>
    <row r="5" spans="1:4" ht="26.25">
      <c r="A5" s="230" t="s">
        <v>88</v>
      </c>
      <c r="B5" s="262" t="s">
        <v>404</v>
      </c>
      <c r="C5" s="224">
        <f>('1 sz. tábla '!C8)</f>
        <v>42489600</v>
      </c>
      <c r="D5" s="224">
        <f>('1 sz. tábla '!D8)</f>
        <v>42489600</v>
      </c>
    </row>
    <row r="6" spans="1:4" ht="26.25">
      <c r="A6" s="230" t="s">
        <v>89</v>
      </c>
      <c r="B6" s="262" t="s">
        <v>405</v>
      </c>
      <c r="C6" s="224">
        <f>('1 sz. tábla '!C9)</f>
        <v>43621357</v>
      </c>
      <c r="D6" s="224">
        <f>('1 sz. tábla '!D9)</f>
        <v>43621357</v>
      </c>
    </row>
    <row r="7" spans="1:4" ht="15.75">
      <c r="A7" s="230" t="s">
        <v>399</v>
      </c>
      <c r="B7" s="262" t="s">
        <v>406</v>
      </c>
      <c r="C7" s="224">
        <f>('1 sz. tábla '!C10)</f>
        <v>2858020</v>
      </c>
      <c r="D7" s="224">
        <f>('1 sz. tábla '!D10)</f>
        <v>2858020</v>
      </c>
    </row>
    <row r="8" spans="1:4" ht="25.5">
      <c r="A8" s="230" t="s">
        <v>101</v>
      </c>
      <c r="B8" s="369" t="s">
        <v>408</v>
      </c>
      <c r="C8" s="226"/>
      <c r="D8" s="224">
        <f>('1 sz. tábla '!D11)</f>
        <v>962476</v>
      </c>
    </row>
    <row r="9" spans="1:4" ht="16.5" thickBot="1">
      <c r="A9" s="231" t="s">
        <v>400</v>
      </c>
      <c r="B9" s="262" t="s">
        <v>407</v>
      </c>
      <c r="C9" s="227"/>
      <c r="D9" s="405"/>
    </row>
    <row r="10" spans="1:4" ht="16.5" thickBot="1">
      <c r="A10" s="228" t="s">
        <v>13</v>
      </c>
      <c r="B10" s="370" t="s">
        <v>637</v>
      </c>
      <c r="C10" s="223">
        <f>+C11+C12+C13+C14+C15</f>
        <v>13253000</v>
      </c>
      <c r="D10" s="223">
        <f>+D11+D12+D13+D14+D15</f>
        <v>13999773</v>
      </c>
    </row>
    <row r="11" spans="1:4" ht="15.75">
      <c r="A11" s="229" t="s">
        <v>93</v>
      </c>
      <c r="B11" s="293" t="s">
        <v>218</v>
      </c>
      <c r="C11" s="224">
        <f>('1 sz. tábla '!C14)</f>
        <v>0</v>
      </c>
      <c r="D11" s="224">
        <f>('1 sz. tábla '!D14)</f>
        <v>0</v>
      </c>
    </row>
    <row r="12" spans="1:4" ht="15.75">
      <c r="A12" s="230" t="s">
        <v>94</v>
      </c>
      <c r="B12" s="262" t="s">
        <v>219</v>
      </c>
      <c r="C12" s="224">
        <f>('1 sz. tábla '!C15)</f>
        <v>0</v>
      </c>
      <c r="D12" s="224">
        <f>('1 sz. tábla '!D15)</f>
        <v>0</v>
      </c>
    </row>
    <row r="13" spans="1:4" ht="26.25">
      <c r="A13" s="230" t="s">
        <v>95</v>
      </c>
      <c r="B13" s="262" t="s">
        <v>382</v>
      </c>
      <c r="C13" s="224">
        <f>('1 sz. tábla '!C16)</f>
        <v>0</v>
      </c>
      <c r="D13" s="224">
        <f>('1 sz. tábla '!D16)</f>
        <v>0</v>
      </c>
    </row>
    <row r="14" spans="1:4" ht="26.25">
      <c r="A14" s="230" t="s">
        <v>96</v>
      </c>
      <c r="B14" s="262" t="s">
        <v>383</v>
      </c>
      <c r="C14" s="224">
        <f>('1 sz. tábla '!C17)</f>
        <v>0</v>
      </c>
      <c r="D14" s="224">
        <f>('1 sz. tábla '!D17)</f>
        <v>0</v>
      </c>
    </row>
    <row r="15" spans="1:4" ht="25.5">
      <c r="A15" s="230" t="s">
        <v>97</v>
      </c>
      <c r="B15" s="221" t="s">
        <v>409</v>
      </c>
      <c r="C15" s="224">
        <f>('1 sz. tábla '!C18)</f>
        <v>13253000</v>
      </c>
      <c r="D15" s="224">
        <f>('1 sz. tábla '!D18)</f>
        <v>13999773</v>
      </c>
    </row>
    <row r="16" spans="1:4" ht="16.5" thickBot="1">
      <c r="A16" s="231" t="s">
        <v>106</v>
      </c>
      <c r="B16" s="371" t="s">
        <v>220</v>
      </c>
      <c r="C16" s="224">
        <f>('1 sz. tábla '!C19)</f>
        <v>0</v>
      </c>
      <c r="D16" s="224">
        <f>('1 sz. tábla '!D19)</f>
        <v>0</v>
      </c>
    </row>
    <row r="17" spans="1:4" ht="26.25" thickBot="1">
      <c r="A17" s="228" t="s">
        <v>14</v>
      </c>
      <c r="B17" s="372" t="s">
        <v>638</v>
      </c>
      <c r="C17" s="223">
        <f>+C18+C19+C20+C21+C22</f>
        <v>190008907</v>
      </c>
      <c r="D17" s="223">
        <f>+D18+D19+D20+D21+D22</f>
        <v>191080907</v>
      </c>
    </row>
    <row r="18" spans="1:4" ht="15.75">
      <c r="A18" s="229" t="s">
        <v>76</v>
      </c>
      <c r="B18" s="293" t="s">
        <v>401</v>
      </c>
      <c r="C18" s="224">
        <f>('1 sz. tábla '!C21)</f>
        <v>15000000</v>
      </c>
      <c r="D18" s="224">
        <f>('1 sz. tábla '!D21)</f>
        <v>16072000</v>
      </c>
    </row>
    <row r="19" spans="1:4" ht="26.25">
      <c r="A19" s="230" t="s">
        <v>77</v>
      </c>
      <c r="B19" s="262" t="s">
        <v>221</v>
      </c>
      <c r="C19" s="224">
        <f>('1 sz. tábla '!C22)</f>
        <v>0</v>
      </c>
      <c r="D19" s="224">
        <f>('1 sz. tábla '!D22)</f>
        <v>0</v>
      </c>
    </row>
    <row r="20" spans="1:4" ht="26.25">
      <c r="A20" s="230" t="s">
        <v>78</v>
      </c>
      <c r="B20" s="262" t="s">
        <v>384</v>
      </c>
      <c r="C20" s="224">
        <f>('1 sz. tábla '!C23)</f>
        <v>0</v>
      </c>
      <c r="D20" s="224">
        <f>('1 sz. tábla '!D23)</f>
        <v>0</v>
      </c>
    </row>
    <row r="21" spans="1:4" ht="26.25">
      <c r="A21" s="230" t="s">
        <v>79</v>
      </c>
      <c r="B21" s="262" t="s">
        <v>385</v>
      </c>
      <c r="C21" s="224">
        <f>('1 sz. tábla '!C24)</f>
        <v>0</v>
      </c>
      <c r="D21" s="224">
        <f>('1 sz. tábla '!D24)</f>
        <v>0</v>
      </c>
    </row>
    <row r="22" spans="1:4" ht="15.75">
      <c r="A22" s="230" t="s">
        <v>150</v>
      </c>
      <c r="B22" s="262" t="s">
        <v>222</v>
      </c>
      <c r="C22" s="224">
        <f>('1 sz. tábla '!C25)</f>
        <v>175008907</v>
      </c>
      <c r="D22" s="224">
        <f>('1 sz. tábla '!D25)</f>
        <v>175008907</v>
      </c>
    </row>
    <row r="23" spans="1:4" ht="16.5" thickBot="1">
      <c r="A23" s="231" t="s">
        <v>151</v>
      </c>
      <c r="B23" s="371" t="s">
        <v>223</v>
      </c>
      <c r="C23" s="224">
        <f>('1 sz. tábla '!C26)</f>
        <v>0</v>
      </c>
      <c r="D23" s="224">
        <f>('1 sz. tábla '!D26)</f>
        <v>0</v>
      </c>
    </row>
    <row r="24" spans="1:4" ht="16.5" thickBot="1">
      <c r="A24" s="228" t="s">
        <v>152</v>
      </c>
      <c r="B24" s="372" t="s">
        <v>224</v>
      </c>
      <c r="C24" s="223">
        <f>+C25+C28+C29+C30</f>
        <v>60636296</v>
      </c>
      <c r="D24" s="223">
        <f>+D25+D28+D29+D30</f>
        <v>60636296</v>
      </c>
    </row>
    <row r="25" spans="1:4" ht="15.75">
      <c r="A25" s="229" t="s">
        <v>225</v>
      </c>
      <c r="B25" s="293" t="s">
        <v>231</v>
      </c>
      <c r="C25" s="224">
        <f>('1 sz. tábla '!C28)</f>
        <v>52281187</v>
      </c>
      <c r="D25" s="224">
        <f>('1 sz. tábla '!D28)</f>
        <v>52281187</v>
      </c>
    </row>
    <row r="26" spans="1:4" ht="15.75">
      <c r="A26" s="230" t="s">
        <v>226</v>
      </c>
      <c r="B26" s="262" t="s">
        <v>411</v>
      </c>
      <c r="C26" s="224">
        <f>('1 sz. tábla '!C29)</f>
        <v>1823137</v>
      </c>
      <c r="D26" s="224">
        <f>('1 sz. tábla '!D29)</f>
        <v>1823137</v>
      </c>
    </row>
    <row r="27" spans="1:4" ht="15.75">
      <c r="A27" s="230" t="s">
        <v>227</v>
      </c>
      <c r="B27" s="262" t="s">
        <v>412</v>
      </c>
      <c r="C27" s="224">
        <f>('1 sz. tábla '!C30)</f>
        <v>50458050</v>
      </c>
      <c r="D27" s="224">
        <f>('1 sz. tábla '!D30)</f>
        <v>50458050</v>
      </c>
    </row>
    <row r="28" spans="1:4" ht="15.75">
      <c r="A28" s="230" t="s">
        <v>228</v>
      </c>
      <c r="B28" s="262" t="s">
        <v>413</v>
      </c>
      <c r="C28" s="224">
        <f>('1 sz. tábla '!C31)</f>
        <v>6313570</v>
      </c>
      <c r="D28" s="224">
        <f>('1 sz. tábla '!D31)</f>
        <v>6313570</v>
      </c>
    </row>
    <row r="29" spans="1:4" ht="15.75">
      <c r="A29" s="230" t="s">
        <v>229</v>
      </c>
      <c r="B29" s="262" t="s">
        <v>232</v>
      </c>
      <c r="C29" s="224">
        <f>('1 sz. tábla '!C32)</f>
        <v>0</v>
      </c>
      <c r="D29" s="224">
        <f>('1 sz. tábla '!D32)</f>
        <v>0</v>
      </c>
    </row>
    <row r="30" spans="1:4" ht="16.5" thickBot="1">
      <c r="A30" s="231" t="s">
        <v>230</v>
      </c>
      <c r="B30" s="371" t="s">
        <v>233</v>
      </c>
      <c r="C30" s="224">
        <f>('1 sz. tábla '!C33)</f>
        <v>2041539</v>
      </c>
      <c r="D30" s="224">
        <f>('1 sz. tábla '!D33)</f>
        <v>2041539</v>
      </c>
    </row>
    <row r="31" spans="1:4" ht="16.5" thickBot="1">
      <c r="A31" s="228" t="s">
        <v>16</v>
      </c>
      <c r="B31" s="372" t="s">
        <v>234</v>
      </c>
      <c r="C31" s="223">
        <f>SUM(C32:C41)</f>
        <v>84990904</v>
      </c>
      <c r="D31" s="223">
        <f>SUM(D32:D41)</f>
        <v>88648252</v>
      </c>
    </row>
    <row r="32" spans="1:4" ht="15.75">
      <c r="A32" s="229" t="s">
        <v>80</v>
      </c>
      <c r="B32" s="293" t="s">
        <v>237</v>
      </c>
      <c r="C32" s="224">
        <f>('1 sz. tábla '!C35)</f>
        <v>0</v>
      </c>
      <c r="D32" s="224">
        <f>('1 sz. tábla '!D35)</f>
        <v>0</v>
      </c>
    </row>
    <row r="33" spans="1:4" ht="15.75">
      <c r="A33" s="230" t="s">
        <v>81</v>
      </c>
      <c r="B33" s="262" t="s">
        <v>414</v>
      </c>
      <c r="C33" s="224">
        <f>('1 sz. tábla '!C36)</f>
        <v>63261513</v>
      </c>
      <c r="D33" s="224">
        <f>('1 sz. tábla '!D36)</f>
        <v>66918861</v>
      </c>
    </row>
    <row r="34" spans="1:4" ht="15.75">
      <c r="A34" s="230" t="s">
        <v>82</v>
      </c>
      <c r="B34" s="262" t="s">
        <v>415</v>
      </c>
      <c r="C34" s="224">
        <f>('1 sz. tábla '!C37)</f>
        <v>506541</v>
      </c>
      <c r="D34" s="224">
        <f>('1 sz. tábla '!D37)</f>
        <v>506541</v>
      </c>
    </row>
    <row r="35" spans="1:4" ht="15.75">
      <c r="A35" s="230" t="s">
        <v>154</v>
      </c>
      <c r="B35" s="262" t="s">
        <v>416</v>
      </c>
      <c r="C35" s="224">
        <f>('1 sz. tábla '!C38)</f>
        <v>0</v>
      </c>
      <c r="D35" s="224">
        <f>('1 sz. tábla '!D38)</f>
        <v>0</v>
      </c>
    </row>
    <row r="36" spans="1:4" ht="15.75">
      <c r="A36" s="230" t="s">
        <v>155</v>
      </c>
      <c r="B36" s="262" t="s">
        <v>417</v>
      </c>
      <c r="C36" s="224">
        <f>('1 sz. tábla '!C39)</f>
        <v>3281477</v>
      </c>
      <c r="D36" s="224">
        <f>('1 sz. tábla '!D39)</f>
        <v>3281477</v>
      </c>
    </row>
    <row r="37" spans="1:4" ht="15.75">
      <c r="A37" s="230" t="s">
        <v>156</v>
      </c>
      <c r="B37" s="262" t="s">
        <v>418</v>
      </c>
      <c r="C37" s="224">
        <f>('1 sz. tábla '!C40)</f>
        <v>17941373</v>
      </c>
      <c r="D37" s="224">
        <f>('1 sz. tábla '!D40)</f>
        <v>17941373</v>
      </c>
    </row>
    <row r="38" spans="1:4" ht="15.75">
      <c r="A38" s="230" t="s">
        <v>157</v>
      </c>
      <c r="B38" s="262" t="s">
        <v>238</v>
      </c>
      <c r="C38" s="224">
        <f>('1 sz. tábla '!C41)</f>
        <v>0</v>
      </c>
      <c r="D38" s="224">
        <f>('1 sz. tábla '!D41)</f>
        <v>0</v>
      </c>
    </row>
    <row r="39" spans="1:4" ht="15.75">
      <c r="A39" s="230" t="s">
        <v>158</v>
      </c>
      <c r="B39" s="262" t="s">
        <v>239</v>
      </c>
      <c r="C39" s="224">
        <f>('1 sz. tábla '!C42)</f>
        <v>0</v>
      </c>
      <c r="D39" s="224">
        <f>('1 sz. tábla '!D42)</f>
        <v>0</v>
      </c>
    </row>
    <row r="40" spans="1:4" ht="15.75">
      <c r="A40" s="230" t="s">
        <v>235</v>
      </c>
      <c r="B40" s="262" t="s">
        <v>240</v>
      </c>
      <c r="C40" s="224">
        <f>('1 sz. tábla '!C43)</f>
        <v>0</v>
      </c>
      <c r="D40" s="224">
        <f>('1 sz. tábla '!D43)</f>
        <v>0</v>
      </c>
    </row>
    <row r="41" spans="1:4" ht="16.5" thickBot="1">
      <c r="A41" s="231" t="s">
        <v>236</v>
      </c>
      <c r="B41" s="371" t="s">
        <v>419</v>
      </c>
      <c r="C41" s="224">
        <f>('1 sz. tábla '!C44)</f>
        <v>0</v>
      </c>
      <c r="D41" s="224">
        <f>('1 sz. tábla '!D44)</f>
        <v>0</v>
      </c>
    </row>
    <row r="42" spans="1:4" ht="16.5" thickBot="1">
      <c r="A42" s="228" t="s">
        <v>17</v>
      </c>
      <c r="B42" s="372" t="s">
        <v>241</v>
      </c>
      <c r="C42" s="223">
        <f>SUM(C43:C47)</f>
        <v>0</v>
      </c>
      <c r="D42" s="223">
        <f>SUM(D43:D47)</f>
        <v>0</v>
      </c>
    </row>
    <row r="43" spans="1:4" ht="15.75">
      <c r="A43" s="229" t="s">
        <v>83</v>
      </c>
      <c r="B43" s="293" t="s">
        <v>245</v>
      </c>
      <c r="C43" s="224">
        <f>('1 sz. tábla '!C46)</f>
        <v>0</v>
      </c>
      <c r="D43" s="224">
        <f>('1 sz. tábla '!D46)</f>
        <v>0</v>
      </c>
    </row>
    <row r="44" spans="1:4" ht="15.75">
      <c r="A44" s="230" t="s">
        <v>84</v>
      </c>
      <c r="B44" s="262" t="s">
        <v>246</v>
      </c>
      <c r="C44" s="224">
        <f>('1 sz. tábla '!C47)</f>
        <v>0</v>
      </c>
      <c r="D44" s="224">
        <f>('1 sz. tábla '!D47)</f>
        <v>0</v>
      </c>
    </row>
    <row r="45" spans="1:4" ht="15.75">
      <c r="A45" s="230" t="s">
        <v>242</v>
      </c>
      <c r="B45" s="262" t="s">
        <v>247</v>
      </c>
      <c r="C45" s="224">
        <f>('1 sz. tábla '!C48)</f>
        <v>0</v>
      </c>
      <c r="D45" s="224">
        <f>('1 sz. tábla '!D48)</f>
        <v>0</v>
      </c>
    </row>
    <row r="46" spans="1:4" ht="15.75">
      <c r="A46" s="230" t="s">
        <v>243</v>
      </c>
      <c r="B46" s="262" t="s">
        <v>248</v>
      </c>
      <c r="C46" s="224">
        <f>('1 sz. tábla '!C49)</f>
        <v>0</v>
      </c>
      <c r="D46" s="224">
        <f>('1 sz. tábla '!D49)</f>
        <v>0</v>
      </c>
    </row>
    <row r="47" spans="1:4" ht="16.5" thickBot="1">
      <c r="A47" s="231" t="s">
        <v>244</v>
      </c>
      <c r="B47" s="371" t="s">
        <v>249</v>
      </c>
      <c r="C47" s="224">
        <f>('1 sz. tábla '!C50)</f>
        <v>0</v>
      </c>
      <c r="D47" s="224">
        <f>('1 sz. tábla '!D50)</f>
        <v>0</v>
      </c>
    </row>
    <row r="48" spans="1:4" ht="26.25" thickBot="1">
      <c r="A48" s="228" t="s">
        <v>159</v>
      </c>
      <c r="B48" s="372" t="s">
        <v>410</v>
      </c>
      <c r="C48" s="223">
        <f>SUM(C49:C51)</f>
        <v>0</v>
      </c>
      <c r="D48" s="223">
        <f>SUM(D49:D51)</f>
        <v>0</v>
      </c>
    </row>
    <row r="49" spans="1:4" ht="26.25">
      <c r="A49" s="229" t="s">
        <v>85</v>
      </c>
      <c r="B49" s="293" t="s">
        <v>392</v>
      </c>
      <c r="C49" s="224">
        <f>('1 sz. tábla '!C52)</f>
        <v>0</v>
      </c>
      <c r="D49" s="224">
        <f>('1 sz. tábla '!D52)</f>
        <v>0</v>
      </c>
    </row>
    <row r="50" spans="1:4" ht="26.25">
      <c r="A50" s="230" t="s">
        <v>86</v>
      </c>
      <c r="B50" s="262" t="s">
        <v>393</v>
      </c>
      <c r="C50" s="224">
        <f>('1 sz. tábla '!C53)</f>
        <v>0</v>
      </c>
      <c r="D50" s="224">
        <f>('1 sz. tábla '!D53)</f>
        <v>0</v>
      </c>
    </row>
    <row r="51" spans="1:4" ht="15.75">
      <c r="A51" s="230" t="s">
        <v>252</v>
      </c>
      <c r="B51" s="262" t="s">
        <v>250</v>
      </c>
      <c r="C51" s="224">
        <f>('1 sz. tábla '!C54)</f>
        <v>0</v>
      </c>
      <c r="D51" s="224">
        <f>('1 sz. tábla '!D54)</f>
        <v>0</v>
      </c>
    </row>
    <row r="52" spans="1:4" ht="16.5" thickBot="1">
      <c r="A52" s="231" t="s">
        <v>253</v>
      </c>
      <c r="B52" s="371" t="s">
        <v>251</v>
      </c>
      <c r="C52" s="224">
        <f>('1 sz. tábla '!C55)</f>
        <v>0</v>
      </c>
      <c r="D52" s="224">
        <f>('1 sz. tábla '!D55)</f>
        <v>0</v>
      </c>
    </row>
    <row r="53" spans="1:4" ht="16.5" thickBot="1">
      <c r="A53" s="228" t="s">
        <v>19</v>
      </c>
      <c r="B53" s="370" t="s">
        <v>254</v>
      </c>
      <c r="C53" s="223">
        <f>SUM(C54:C56)</f>
        <v>0</v>
      </c>
      <c r="D53" s="223">
        <f>SUM(D54:D56)</f>
        <v>0</v>
      </c>
    </row>
    <row r="54" spans="1:4" ht="26.25">
      <c r="A54" s="229" t="s">
        <v>160</v>
      </c>
      <c r="B54" s="293" t="s">
        <v>394</v>
      </c>
      <c r="C54" s="224"/>
      <c r="D54" s="224"/>
    </row>
    <row r="55" spans="1:4" ht="15.75">
      <c r="A55" s="230" t="s">
        <v>161</v>
      </c>
      <c r="B55" s="262" t="s">
        <v>395</v>
      </c>
      <c r="C55" s="224"/>
      <c r="D55" s="224"/>
    </row>
    <row r="56" spans="1:4" ht="15.75">
      <c r="A56" s="230" t="s">
        <v>191</v>
      </c>
      <c r="B56" s="262" t="s">
        <v>256</v>
      </c>
      <c r="C56" s="224"/>
      <c r="D56" s="224"/>
    </row>
    <row r="57" spans="1:4" ht="16.5" thickBot="1">
      <c r="A57" s="231" t="s">
        <v>255</v>
      </c>
      <c r="B57" s="371" t="s">
        <v>257</v>
      </c>
      <c r="C57" s="224"/>
      <c r="D57" s="224"/>
    </row>
    <row r="58" spans="1:4" ht="16.5" thickBot="1">
      <c r="A58" s="228" t="s">
        <v>20</v>
      </c>
      <c r="B58" s="372" t="s">
        <v>258</v>
      </c>
      <c r="C58" s="223">
        <f>+C3+C10+C17+C24+C31+C42+C48+C53</f>
        <v>508382315</v>
      </c>
      <c r="D58" s="223">
        <f>+D3+D10+D17+D24+D31+D42+D48+D53</f>
        <v>514820912</v>
      </c>
    </row>
    <row r="59" spans="1:4" ht="16.5" thickBot="1">
      <c r="A59" s="234" t="s">
        <v>373</v>
      </c>
      <c r="B59" s="370" t="s">
        <v>639</v>
      </c>
      <c r="C59" s="223">
        <f>SUM(C60:C62)</f>
        <v>0</v>
      </c>
      <c r="D59" s="223">
        <f>SUM(D60:D62)</f>
        <v>0</v>
      </c>
    </row>
    <row r="60" spans="1:4" ht="15.75">
      <c r="A60" s="229" t="s">
        <v>287</v>
      </c>
      <c r="B60" s="293" t="s">
        <v>259</v>
      </c>
      <c r="C60" s="224"/>
      <c r="D60" s="224"/>
    </row>
    <row r="61" spans="1:4" ht="26.25">
      <c r="A61" s="230" t="s">
        <v>296</v>
      </c>
      <c r="B61" s="262" t="s">
        <v>260</v>
      </c>
      <c r="C61" s="224"/>
      <c r="D61" s="224"/>
    </row>
    <row r="62" spans="1:4" ht="16.5" thickBot="1">
      <c r="A62" s="231" t="s">
        <v>297</v>
      </c>
      <c r="B62" s="373" t="s">
        <v>261</v>
      </c>
      <c r="C62" s="224"/>
      <c r="D62" s="224"/>
    </row>
    <row r="63" spans="1:4" ht="16.5" thickBot="1">
      <c r="A63" s="234" t="s">
        <v>262</v>
      </c>
      <c r="B63" s="370" t="s">
        <v>263</v>
      </c>
      <c r="C63" s="223">
        <f>SUM(C64:C67)</f>
        <v>0</v>
      </c>
      <c r="D63" s="223">
        <f>SUM(D64:D67)</f>
        <v>0</v>
      </c>
    </row>
    <row r="64" spans="1:4" ht="15.75">
      <c r="A64" s="229" t="s">
        <v>130</v>
      </c>
      <c r="B64" s="293" t="s">
        <v>264</v>
      </c>
      <c r="C64" s="224"/>
      <c r="D64" s="224"/>
    </row>
    <row r="65" spans="1:4" ht="15.75">
      <c r="A65" s="230" t="s">
        <v>131</v>
      </c>
      <c r="B65" s="262" t="s">
        <v>265</v>
      </c>
      <c r="C65" s="224"/>
      <c r="D65" s="224"/>
    </row>
    <row r="66" spans="1:4" ht="15.75">
      <c r="A66" s="230" t="s">
        <v>288</v>
      </c>
      <c r="B66" s="262" t="s">
        <v>266</v>
      </c>
      <c r="C66" s="224"/>
      <c r="D66" s="224"/>
    </row>
    <row r="67" spans="1:4" ht="16.5" thickBot="1">
      <c r="A67" s="231" t="s">
        <v>289</v>
      </c>
      <c r="B67" s="371" t="s">
        <v>267</v>
      </c>
      <c r="C67" s="224"/>
      <c r="D67" s="224"/>
    </row>
    <row r="68" spans="1:4" ht="16.5" thickBot="1">
      <c r="A68" s="234" t="s">
        <v>268</v>
      </c>
      <c r="B68" s="370" t="s">
        <v>269</v>
      </c>
      <c r="C68" s="223">
        <f>SUM(C69:C70)</f>
        <v>135761876</v>
      </c>
      <c r="D68" s="223">
        <f>SUM(D69:D70)</f>
        <v>132953808</v>
      </c>
    </row>
    <row r="69" spans="1:4" ht="15.75">
      <c r="A69" s="229" t="s">
        <v>290</v>
      </c>
      <c r="B69" s="293" t="s">
        <v>270</v>
      </c>
      <c r="C69" s="224">
        <v>135761876</v>
      </c>
      <c r="D69" s="224">
        <v>132953808</v>
      </c>
    </row>
    <row r="70" spans="1:4" ht="16.5" thickBot="1">
      <c r="A70" s="231" t="s">
        <v>291</v>
      </c>
      <c r="B70" s="293" t="s">
        <v>644</v>
      </c>
      <c r="C70" s="224">
        <f>('1 sz. tábla '!C73)</f>
        <v>0</v>
      </c>
      <c r="D70" s="224">
        <f>('1 sz. tábla '!D73)</f>
        <v>0</v>
      </c>
    </row>
    <row r="71" spans="1:4" ht="16.5" thickBot="1">
      <c r="A71" s="234" t="s">
        <v>271</v>
      </c>
      <c r="B71" s="370" t="s">
        <v>272</v>
      </c>
      <c r="C71" s="223">
        <f>SUM(C72:C74)</f>
        <v>0</v>
      </c>
      <c r="D71" s="223">
        <f>SUM(D72:D74)</f>
        <v>0</v>
      </c>
    </row>
    <row r="72" spans="1:4" ht="15.75">
      <c r="A72" s="229" t="s">
        <v>292</v>
      </c>
      <c r="B72" s="293" t="s">
        <v>446</v>
      </c>
      <c r="C72" s="224"/>
      <c r="D72" s="224"/>
    </row>
    <row r="73" spans="1:4" ht="15.75">
      <c r="A73" s="230" t="s">
        <v>293</v>
      </c>
      <c r="B73" s="262" t="s">
        <v>273</v>
      </c>
      <c r="C73" s="224"/>
      <c r="D73" s="224"/>
    </row>
    <row r="74" spans="1:4" ht="16.5" thickBot="1">
      <c r="A74" s="231" t="s">
        <v>294</v>
      </c>
      <c r="B74" s="371" t="s">
        <v>274</v>
      </c>
      <c r="C74" s="224"/>
      <c r="D74" s="224"/>
    </row>
    <row r="75" spans="1:4" ht="16.5" thickBot="1">
      <c r="A75" s="234" t="s">
        <v>275</v>
      </c>
      <c r="B75" s="370" t="s">
        <v>295</v>
      </c>
      <c r="C75" s="223">
        <f>SUM(C76:C79)</f>
        <v>0</v>
      </c>
      <c r="D75" s="223">
        <f>SUM(D76:D79)</f>
        <v>0</v>
      </c>
    </row>
    <row r="76" spans="1:4" ht="29.25">
      <c r="A76" s="235" t="s">
        <v>276</v>
      </c>
      <c r="B76" s="293" t="s">
        <v>277</v>
      </c>
      <c r="C76" s="224"/>
      <c r="D76" s="224"/>
    </row>
    <row r="77" spans="1:4" ht="29.25">
      <c r="A77" s="236" t="s">
        <v>278</v>
      </c>
      <c r="B77" s="262" t="s">
        <v>279</v>
      </c>
      <c r="C77" s="224"/>
      <c r="D77" s="224"/>
    </row>
    <row r="78" spans="1:4" ht="29.25">
      <c r="A78" s="236" t="s">
        <v>280</v>
      </c>
      <c r="B78" s="262" t="s">
        <v>281</v>
      </c>
      <c r="C78" s="224"/>
      <c r="D78" s="224"/>
    </row>
    <row r="79" spans="1:4" ht="30" thickBot="1">
      <c r="A79" s="237" t="s">
        <v>282</v>
      </c>
      <c r="B79" s="371" t="s">
        <v>283</v>
      </c>
      <c r="C79" s="224"/>
      <c r="D79" s="224"/>
    </row>
    <row r="80" spans="1:4" ht="16.5" thickBot="1">
      <c r="A80" s="234" t="s">
        <v>284</v>
      </c>
      <c r="B80" s="370" t="s">
        <v>635</v>
      </c>
      <c r="C80" s="224"/>
      <c r="D80" s="224"/>
    </row>
    <row r="81" spans="1:4" ht="16.5" thickBot="1">
      <c r="A81" s="234" t="s">
        <v>285</v>
      </c>
      <c r="B81" s="374" t="s">
        <v>286</v>
      </c>
      <c r="C81" s="223">
        <f>+C59+C63+C68+C71+C75+C80</f>
        <v>135761876</v>
      </c>
      <c r="D81" s="223">
        <f>+D59+D63+D68+D71+D75+D80</f>
        <v>132953808</v>
      </c>
    </row>
    <row r="82" spans="1:4" ht="16.5" thickBot="1">
      <c r="A82" s="239" t="s">
        <v>298</v>
      </c>
      <c r="B82" s="375" t="s">
        <v>378</v>
      </c>
      <c r="C82" s="223">
        <f>+C58+C81</f>
        <v>644144191</v>
      </c>
      <c r="D82" s="223">
        <f>+D58+D81</f>
        <v>647774720</v>
      </c>
    </row>
    <row r="83" spans="1:4" ht="16.5" thickBot="1">
      <c r="A83" s="240"/>
      <c r="B83" s="376"/>
      <c r="C83" s="241"/>
      <c r="D83" s="241"/>
    </row>
    <row r="84" spans="1:4" ht="16.5" thickBot="1">
      <c r="A84" s="244" t="s">
        <v>45</v>
      </c>
      <c r="B84" s="377"/>
      <c r="C84" s="245"/>
      <c r="D84" s="245"/>
    </row>
    <row r="85" spans="1:4" ht="16.5" thickBot="1">
      <c r="A85" s="247" t="s">
        <v>12</v>
      </c>
      <c r="B85" s="378" t="s">
        <v>633</v>
      </c>
      <c r="C85" s="248">
        <f>SUM(C86:C90)</f>
        <v>330217280</v>
      </c>
      <c r="D85" s="248">
        <f>SUM(D86:D90)</f>
        <v>331098227</v>
      </c>
    </row>
    <row r="86" spans="1:4" ht="15.75">
      <c r="A86" s="249" t="s">
        <v>87</v>
      </c>
      <c r="B86" s="379" t="s">
        <v>40</v>
      </c>
      <c r="C86" s="224">
        <f>('1 sz. tábla '!C89)</f>
        <v>153824823</v>
      </c>
      <c r="D86" s="224">
        <f>('1 sz. tábla '!D89)</f>
        <v>154270668</v>
      </c>
    </row>
    <row r="87" spans="1:4" ht="15.75">
      <c r="A87" s="230" t="s">
        <v>88</v>
      </c>
      <c r="B87" s="264" t="s">
        <v>162</v>
      </c>
      <c r="C87" s="224">
        <f>('1 sz. tábla '!C90)</f>
        <v>30537940</v>
      </c>
      <c r="D87" s="224">
        <f>('1 sz. tábla '!D90)</f>
        <v>30537940</v>
      </c>
    </row>
    <row r="88" spans="1:4" ht="15.75">
      <c r="A88" s="230" t="s">
        <v>89</v>
      </c>
      <c r="B88" s="264" t="s">
        <v>122</v>
      </c>
      <c r="C88" s="224">
        <v>131263564</v>
      </c>
      <c r="D88" s="224">
        <v>131423491</v>
      </c>
    </row>
    <row r="89" spans="1:4" ht="15.75">
      <c r="A89" s="230" t="s">
        <v>90</v>
      </c>
      <c r="B89" s="380" t="s">
        <v>163</v>
      </c>
      <c r="C89" s="224">
        <f>('1 sz. tábla '!C92)</f>
        <v>10654953</v>
      </c>
      <c r="D89" s="224">
        <f>('1 sz. tábla '!D92)</f>
        <v>10654953</v>
      </c>
    </row>
    <row r="90" spans="1:4" ht="15.75">
      <c r="A90" s="230" t="s">
        <v>101</v>
      </c>
      <c r="B90" s="381" t="s">
        <v>164</v>
      </c>
      <c r="C90" s="224">
        <v>3936000</v>
      </c>
      <c r="D90" s="224">
        <v>4211175</v>
      </c>
    </row>
    <row r="91" spans="1:4" ht="15.75">
      <c r="A91" s="230" t="s">
        <v>91</v>
      </c>
      <c r="B91" s="264" t="s">
        <v>301</v>
      </c>
      <c r="C91" s="224">
        <f>('1 sz. tábla '!C94)</f>
        <v>0</v>
      </c>
      <c r="D91" s="224">
        <f>('1 sz. tábla '!D94)</f>
        <v>0</v>
      </c>
    </row>
    <row r="92" spans="1:4" ht="15.75">
      <c r="A92" s="230" t="s">
        <v>92</v>
      </c>
      <c r="B92" s="266" t="s">
        <v>302</v>
      </c>
      <c r="C92" s="224">
        <f>('1 sz. tábla '!C95)</f>
        <v>0</v>
      </c>
      <c r="D92" s="224">
        <f>('1 sz. tábla '!D95)</f>
        <v>0</v>
      </c>
    </row>
    <row r="93" spans="1:4" ht="25.5">
      <c r="A93" s="230" t="s">
        <v>102</v>
      </c>
      <c r="B93" s="264" t="s">
        <v>303</v>
      </c>
      <c r="C93" s="224">
        <f>('1 sz. tábla '!C96)</f>
        <v>0</v>
      </c>
      <c r="D93" s="224">
        <f>('1 sz. tábla '!D96)</f>
        <v>0</v>
      </c>
    </row>
    <row r="94" spans="1:4" ht="25.5">
      <c r="A94" s="230" t="s">
        <v>103</v>
      </c>
      <c r="B94" s="264" t="s">
        <v>640</v>
      </c>
      <c r="C94" s="224">
        <f>('1 sz. tábla '!C97)</f>
        <v>0</v>
      </c>
      <c r="D94" s="224">
        <f>('1 sz. tábla '!D97)</f>
        <v>0</v>
      </c>
    </row>
    <row r="95" spans="1:4" ht="15.75">
      <c r="A95" s="230" t="s">
        <v>104</v>
      </c>
      <c r="B95" s="266" t="s">
        <v>305</v>
      </c>
      <c r="C95" s="224">
        <f>('1 sz. tábla '!C98)</f>
        <v>2576000</v>
      </c>
      <c r="D95" s="224">
        <f>('1 sz. tábla '!D98)</f>
        <v>2576000</v>
      </c>
    </row>
    <row r="96" spans="1:4" ht="15.75">
      <c r="A96" s="230" t="s">
        <v>105</v>
      </c>
      <c r="B96" s="266" t="s">
        <v>306</v>
      </c>
      <c r="C96" s="224">
        <f>('1 sz. tábla '!C99)</f>
        <v>0</v>
      </c>
      <c r="D96" s="224">
        <f>('1 sz. tábla '!D99)</f>
        <v>0</v>
      </c>
    </row>
    <row r="97" spans="1:4" ht="15.75">
      <c r="A97" s="230" t="s">
        <v>107</v>
      </c>
      <c r="B97" s="264" t="s">
        <v>641</v>
      </c>
      <c r="C97" s="224">
        <f>('1 sz. tábla '!C100)</f>
        <v>0</v>
      </c>
      <c r="D97" s="224">
        <f>('1 sz. tábla '!D100)</f>
        <v>0</v>
      </c>
    </row>
    <row r="98" spans="1:4" ht="15.75">
      <c r="A98" s="251" t="s">
        <v>165</v>
      </c>
      <c r="B98" s="267" t="s">
        <v>308</v>
      </c>
      <c r="C98" s="224">
        <f>('1 sz. tábla '!C101)</f>
        <v>0</v>
      </c>
      <c r="D98" s="224">
        <f>('1 sz. tábla '!D101)</f>
        <v>0</v>
      </c>
    </row>
    <row r="99" spans="1:4" ht="15.75">
      <c r="A99" s="230" t="s">
        <v>299</v>
      </c>
      <c r="B99" s="267" t="s">
        <v>309</v>
      </c>
      <c r="C99" s="224">
        <f>('1 sz. tábla '!C102)</f>
        <v>0</v>
      </c>
      <c r="D99" s="224">
        <f>('1 sz. tábla '!D102)</f>
        <v>0</v>
      </c>
    </row>
    <row r="100" spans="1:4" ht="26.25" thickBot="1">
      <c r="A100" s="252" t="s">
        <v>300</v>
      </c>
      <c r="B100" s="268" t="s">
        <v>310</v>
      </c>
      <c r="C100" s="224">
        <v>1360000</v>
      </c>
      <c r="D100" s="224">
        <v>1635175</v>
      </c>
    </row>
    <row r="101" spans="1:4" ht="16.5" thickBot="1">
      <c r="A101" s="228" t="s">
        <v>13</v>
      </c>
      <c r="B101" s="382" t="s">
        <v>634</v>
      </c>
      <c r="C101" s="223">
        <f>+C102+C104+C106</f>
        <v>305116548</v>
      </c>
      <c r="D101" s="223">
        <f>+D102+D104+D106</f>
        <v>307866130</v>
      </c>
    </row>
    <row r="102" spans="1:4" ht="15.75">
      <c r="A102" s="229" t="s">
        <v>93</v>
      </c>
      <c r="B102" s="264" t="s">
        <v>190</v>
      </c>
      <c r="C102" s="224">
        <f>('1 sz. tábla '!C105)</f>
        <v>71224092</v>
      </c>
      <c r="D102" s="224">
        <f>('1 sz. tábla '!D105)</f>
        <v>73973674</v>
      </c>
    </row>
    <row r="103" spans="1:4" ht="15.75">
      <c r="A103" s="229" t="s">
        <v>94</v>
      </c>
      <c r="B103" s="267" t="s">
        <v>314</v>
      </c>
      <c r="C103" s="224">
        <f>('1 sz. tábla '!C106)</f>
        <v>0</v>
      </c>
      <c r="D103" s="224">
        <f>('1 sz. tábla '!D106)</f>
        <v>0</v>
      </c>
    </row>
    <row r="104" spans="1:4" ht="15.75">
      <c r="A104" s="229" t="s">
        <v>95</v>
      </c>
      <c r="B104" s="267" t="s">
        <v>166</v>
      </c>
      <c r="C104" s="224">
        <f>('1 sz. tábla '!C107)</f>
        <v>233892456</v>
      </c>
      <c r="D104" s="224">
        <f>('1 sz. tábla '!D107)</f>
        <v>233892456</v>
      </c>
    </row>
    <row r="105" spans="1:4" ht="15.75">
      <c r="A105" s="229" t="s">
        <v>96</v>
      </c>
      <c r="B105" s="267" t="s">
        <v>315</v>
      </c>
      <c r="C105" s="224">
        <f>('1 sz. tábla '!C108)</f>
        <v>0</v>
      </c>
      <c r="D105" s="224">
        <f>('1 sz. tábla '!D108)</f>
        <v>0</v>
      </c>
    </row>
    <row r="106" spans="1:4" ht="15.75">
      <c r="A106" s="229" t="s">
        <v>97</v>
      </c>
      <c r="B106" s="383" t="s">
        <v>192</v>
      </c>
      <c r="C106" s="224">
        <f>('1 sz. tábla '!C109)</f>
        <v>0</v>
      </c>
      <c r="D106" s="224">
        <f>('1 sz. tábla '!D109)</f>
        <v>0</v>
      </c>
    </row>
    <row r="107" spans="1:4" ht="25.5">
      <c r="A107" s="229" t="s">
        <v>106</v>
      </c>
      <c r="B107" s="384" t="s">
        <v>386</v>
      </c>
      <c r="C107" s="224">
        <f>('1 sz. tábla '!C110)</f>
        <v>0</v>
      </c>
      <c r="D107" s="224">
        <f>('1 sz. tábla '!D110)</f>
        <v>0</v>
      </c>
    </row>
    <row r="108" spans="1:4" ht="25.5">
      <c r="A108" s="229" t="s">
        <v>108</v>
      </c>
      <c r="B108" s="271" t="s">
        <v>320</v>
      </c>
      <c r="C108" s="224">
        <f>('1 sz. tábla '!C111)</f>
        <v>0</v>
      </c>
      <c r="D108" s="224">
        <f>('1 sz. tábla '!D111)</f>
        <v>0</v>
      </c>
    </row>
    <row r="109" spans="1:4" ht="25.5">
      <c r="A109" s="229" t="s">
        <v>167</v>
      </c>
      <c r="B109" s="264" t="s">
        <v>304</v>
      </c>
      <c r="C109" s="224">
        <f>('1 sz. tábla '!C112)</f>
        <v>0</v>
      </c>
      <c r="D109" s="224">
        <f>('1 sz. tábla '!D112)</f>
        <v>0</v>
      </c>
    </row>
    <row r="110" spans="1:4" ht="15.75">
      <c r="A110" s="229" t="s">
        <v>168</v>
      </c>
      <c r="B110" s="264" t="s">
        <v>319</v>
      </c>
      <c r="C110" s="224">
        <f>('1 sz. tábla '!C113)</f>
        <v>0</v>
      </c>
      <c r="D110" s="224">
        <f>('1 sz. tábla '!D113)</f>
        <v>0</v>
      </c>
    </row>
    <row r="111" spans="1:4" ht="15.75">
      <c r="A111" s="229" t="s">
        <v>169</v>
      </c>
      <c r="B111" s="264" t="s">
        <v>318</v>
      </c>
      <c r="C111" s="224">
        <f>('1 sz. tábla '!C114)</f>
        <v>0</v>
      </c>
      <c r="D111" s="224">
        <f>('1 sz. tábla '!D114)</f>
        <v>0</v>
      </c>
    </row>
    <row r="112" spans="1:4" ht="25.5">
      <c r="A112" s="229" t="s">
        <v>311</v>
      </c>
      <c r="B112" s="264" t="s">
        <v>307</v>
      </c>
      <c r="C112" s="224">
        <f>('1 sz. tábla '!C115)</f>
        <v>0</v>
      </c>
      <c r="D112" s="224">
        <f>('1 sz. tábla '!D115)</f>
        <v>0</v>
      </c>
    </row>
    <row r="113" spans="1:4" ht="15.75">
      <c r="A113" s="229" t="s">
        <v>312</v>
      </c>
      <c r="B113" s="264" t="s">
        <v>317</v>
      </c>
      <c r="C113" s="224">
        <f>('1 sz. tábla '!C116)</f>
        <v>0</v>
      </c>
      <c r="D113" s="224">
        <f>('1 sz. tábla '!D116)</f>
        <v>0</v>
      </c>
    </row>
    <row r="114" spans="1:4" ht="26.25" thickBot="1">
      <c r="A114" s="251" t="s">
        <v>313</v>
      </c>
      <c r="B114" s="264" t="s">
        <v>316</v>
      </c>
      <c r="C114" s="224">
        <f>('1 sz. tábla '!C117)</f>
        <v>0</v>
      </c>
      <c r="D114" s="224">
        <f>('1 sz. tábla '!D117)</f>
        <v>0</v>
      </c>
    </row>
    <row r="115" spans="1:4" ht="16.5" thickBot="1">
      <c r="A115" s="228" t="s">
        <v>14</v>
      </c>
      <c r="B115" s="372" t="s">
        <v>321</v>
      </c>
      <c r="C115" s="223">
        <f>+C116+C117</f>
        <v>3000000</v>
      </c>
      <c r="D115" s="223">
        <f>+D116+D117</f>
        <v>3000000</v>
      </c>
    </row>
    <row r="116" spans="1:4" ht="15.75">
      <c r="A116" s="229" t="s">
        <v>76</v>
      </c>
      <c r="B116" s="271" t="s">
        <v>46</v>
      </c>
      <c r="C116" s="224">
        <f>('1 sz. tábla '!C119)</f>
        <v>3000000</v>
      </c>
      <c r="D116" s="224">
        <f>('1 sz. tábla '!D119)</f>
        <v>3000000</v>
      </c>
    </row>
    <row r="117" spans="1:4" ht="16.5" thickBot="1">
      <c r="A117" s="231" t="s">
        <v>77</v>
      </c>
      <c r="B117" s="267" t="s">
        <v>47</v>
      </c>
      <c r="C117" s="224">
        <f>('1 sz. tábla '!C120)</f>
        <v>0</v>
      </c>
      <c r="D117" s="224">
        <f>('1 sz. tábla '!D120)</f>
        <v>0</v>
      </c>
    </row>
    <row r="118" spans="1:4" ht="16.5" thickBot="1">
      <c r="A118" s="228" t="s">
        <v>15</v>
      </c>
      <c r="B118" s="372" t="s">
        <v>322</v>
      </c>
      <c r="C118" s="223">
        <f>+C85+C101+C115</f>
        <v>638333828</v>
      </c>
      <c r="D118" s="223">
        <f>+D85+D101+D115</f>
        <v>641964357</v>
      </c>
    </row>
    <row r="119" spans="1:4" ht="16.5" thickBot="1">
      <c r="A119" s="228" t="s">
        <v>16</v>
      </c>
      <c r="B119" s="372" t="s">
        <v>642</v>
      </c>
      <c r="C119" s="223">
        <f>+C120+C121+C122</f>
        <v>0</v>
      </c>
      <c r="D119" s="223">
        <f>+D120+D121+D122</f>
        <v>0</v>
      </c>
    </row>
    <row r="120" spans="1:4" ht="15.75">
      <c r="A120" s="229" t="s">
        <v>80</v>
      </c>
      <c r="B120" s="271" t="s">
        <v>323</v>
      </c>
      <c r="C120" s="224"/>
      <c r="D120" s="224"/>
    </row>
    <row r="121" spans="1:4" ht="15.75">
      <c r="A121" s="229" t="s">
        <v>81</v>
      </c>
      <c r="B121" s="271" t="s">
        <v>643</v>
      </c>
      <c r="C121" s="224"/>
      <c r="D121" s="224"/>
    </row>
    <row r="122" spans="1:4" ht="16.5" thickBot="1">
      <c r="A122" s="251" t="s">
        <v>82</v>
      </c>
      <c r="B122" s="385" t="s">
        <v>324</v>
      </c>
      <c r="C122" s="224"/>
      <c r="D122" s="224"/>
    </row>
    <row r="123" spans="1:4" ht="16.5" thickBot="1">
      <c r="A123" s="228" t="s">
        <v>17</v>
      </c>
      <c r="B123" s="372" t="s">
        <v>372</v>
      </c>
      <c r="C123" s="223">
        <f>+C124+C125+C126+C127</f>
        <v>0</v>
      </c>
      <c r="D123" s="223">
        <f>+D124+D125+D126+D127</f>
        <v>0</v>
      </c>
    </row>
    <row r="124" spans="1:4" ht="15.75">
      <c r="A124" s="229" t="s">
        <v>83</v>
      </c>
      <c r="B124" s="271" t="s">
        <v>325</v>
      </c>
      <c r="C124" s="224"/>
      <c r="D124" s="224"/>
    </row>
    <row r="125" spans="1:4" ht="15.75">
      <c r="A125" s="229" t="s">
        <v>84</v>
      </c>
      <c r="B125" s="271" t="s">
        <v>326</v>
      </c>
      <c r="C125" s="224"/>
      <c r="D125" s="224"/>
    </row>
    <row r="126" spans="1:4" ht="15.75">
      <c r="A126" s="229" t="s">
        <v>242</v>
      </c>
      <c r="B126" s="271" t="s">
        <v>327</v>
      </c>
      <c r="C126" s="224"/>
      <c r="D126" s="224"/>
    </row>
    <row r="127" spans="1:4" ht="16.5" thickBot="1">
      <c r="A127" s="251" t="s">
        <v>243</v>
      </c>
      <c r="B127" s="385" t="s">
        <v>328</v>
      </c>
      <c r="C127" s="224"/>
      <c r="D127" s="224"/>
    </row>
    <row r="128" spans="1:4" ht="16.5" thickBot="1">
      <c r="A128" s="228" t="s">
        <v>18</v>
      </c>
      <c r="B128" s="372" t="s">
        <v>329</v>
      </c>
      <c r="C128" s="223">
        <f>SUM(C129:C132)</f>
        <v>5810363</v>
      </c>
      <c r="D128" s="223">
        <f>SUM(D129:D132)</f>
        <v>5810363</v>
      </c>
    </row>
    <row r="129" spans="1:4" ht="15.75">
      <c r="A129" s="229" t="s">
        <v>85</v>
      </c>
      <c r="B129" s="271" t="s">
        <v>330</v>
      </c>
      <c r="C129" s="224">
        <f>('1 sz. tábla '!C132)</f>
        <v>0</v>
      </c>
      <c r="D129" s="224">
        <f>('1 sz. tábla '!D132)</f>
        <v>0</v>
      </c>
    </row>
    <row r="130" spans="1:4" ht="15.75">
      <c r="A130" s="229" t="s">
        <v>86</v>
      </c>
      <c r="B130" s="271" t="s">
        <v>339</v>
      </c>
      <c r="C130" s="224">
        <f>('1 sz. tábla '!C133)</f>
        <v>5810363</v>
      </c>
      <c r="D130" s="224">
        <f>('1 sz. tábla '!D133)</f>
        <v>5810363</v>
      </c>
    </row>
    <row r="131" spans="1:4" ht="15.75">
      <c r="A131" s="229" t="s">
        <v>252</v>
      </c>
      <c r="B131" s="271" t="s">
        <v>331</v>
      </c>
      <c r="C131" s="224">
        <f>('1 sz. tábla '!C134)</f>
        <v>0</v>
      </c>
      <c r="D131" s="224">
        <f>('1 sz. tábla '!D134)</f>
        <v>0</v>
      </c>
    </row>
    <row r="132" spans="1:4" ht="16.5" thickBot="1">
      <c r="A132" s="251" t="s">
        <v>253</v>
      </c>
      <c r="B132" s="385" t="s">
        <v>402</v>
      </c>
      <c r="C132" s="224">
        <f>('1 sz. tábla '!C135)</f>
        <v>0</v>
      </c>
      <c r="D132" s="224">
        <f>('1 sz. tábla '!D135)</f>
        <v>0</v>
      </c>
    </row>
    <row r="133" spans="1:4" ht="16.5" thickBot="1">
      <c r="A133" s="228" t="s">
        <v>19</v>
      </c>
      <c r="B133" s="395" t="s">
        <v>332</v>
      </c>
      <c r="C133" s="392">
        <f>SUM(C134:C137)</f>
        <v>0</v>
      </c>
      <c r="D133" s="392">
        <f>SUM(D134:D137)</f>
        <v>0</v>
      </c>
    </row>
    <row r="134" spans="1:4" ht="15.75">
      <c r="A134" s="229" t="s">
        <v>160</v>
      </c>
      <c r="B134" s="271" t="s">
        <v>333</v>
      </c>
      <c r="C134" s="224"/>
      <c r="D134" s="224"/>
    </row>
    <row r="135" spans="1:4" ht="15.75">
      <c r="A135" s="229" t="s">
        <v>161</v>
      </c>
      <c r="B135" s="271" t="s">
        <v>334</v>
      </c>
      <c r="C135" s="224"/>
      <c r="D135" s="224"/>
    </row>
    <row r="136" spans="1:4" ht="15.75">
      <c r="A136" s="229" t="s">
        <v>191</v>
      </c>
      <c r="B136" s="271" t="s">
        <v>335</v>
      </c>
      <c r="C136" s="224"/>
      <c r="D136" s="224"/>
    </row>
    <row r="137" spans="1:4" ht="16.5" thickBot="1">
      <c r="A137" s="229" t="s">
        <v>255</v>
      </c>
      <c r="B137" s="271" t="s">
        <v>336</v>
      </c>
      <c r="C137" s="224"/>
      <c r="D137" s="224"/>
    </row>
    <row r="138" spans="1:4" ht="16.5" thickBot="1">
      <c r="A138" s="228" t="s">
        <v>20</v>
      </c>
      <c r="B138" s="372" t="s">
        <v>337</v>
      </c>
      <c r="C138" s="255">
        <f>+C119+C123+C128+C133</f>
        <v>5810363</v>
      </c>
      <c r="D138" s="255">
        <f>+D119+D123+D128+D133</f>
        <v>5810363</v>
      </c>
    </row>
    <row r="139" spans="1:4" ht="16.5" thickBot="1">
      <c r="A139" s="256" t="s">
        <v>21</v>
      </c>
      <c r="B139" s="386" t="s">
        <v>338</v>
      </c>
      <c r="C139" s="255">
        <f>+C118+C138</f>
        <v>644144191</v>
      </c>
      <c r="D139" s="255">
        <f>+D118+D138</f>
        <v>647774720</v>
      </c>
    </row>
    <row r="140" spans="1:4" ht="16.5" thickBot="1">
      <c r="A140" s="257"/>
      <c r="B140" s="258"/>
      <c r="C140" s="243"/>
      <c r="D140" s="243"/>
    </row>
    <row r="141" spans="1:4" ht="16.5" thickBot="1">
      <c r="A141" s="259" t="s">
        <v>420</v>
      </c>
      <c r="B141" s="391"/>
      <c r="C141" s="393">
        <v>39</v>
      </c>
      <c r="D141" s="393">
        <v>41</v>
      </c>
    </row>
    <row r="142" spans="1:4" ht="16.5" thickBot="1">
      <c r="A142" s="259" t="s">
        <v>182</v>
      </c>
      <c r="B142" s="391"/>
      <c r="C142" s="394">
        <v>4</v>
      </c>
      <c r="D142" s="394">
        <v>2</v>
      </c>
    </row>
  </sheetData>
  <sheetProtection/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2018. ÉVI KÖTELEZŐ FELADATOK KÖLTSÉGVETÉSÉNEK ÖSSZEVONT MÉRLEGE
2018.10.31
&amp;10
&amp;R&amp;"Times New Roman CE,Félkövér dőlt"&amp;11 1.1. melléklet az 1/2018. (III.6.) 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4" sqref="F4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35.25" customHeight="1">
      <c r="A1" s="499" t="s">
        <v>629</v>
      </c>
      <c r="B1" s="499"/>
      <c r="C1" s="499"/>
    </row>
    <row r="2" spans="1:3" s="37" customFormat="1" ht="18" customHeight="1">
      <c r="A2" s="364"/>
      <c r="B2" s="498" t="s">
        <v>623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3" s="37" customFormat="1" ht="18" customHeight="1" thickBot="1">
      <c r="A5" s="39" t="s">
        <v>56</v>
      </c>
      <c r="B5" s="387" t="s">
        <v>11</v>
      </c>
      <c r="C5" s="40" t="s">
        <v>397</v>
      </c>
    </row>
    <row r="6" spans="1:3" s="43" customFormat="1" ht="18" customHeight="1" thickBot="1">
      <c r="A6" s="41">
        <v>1</v>
      </c>
      <c r="B6" s="388">
        <v>2</v>
      </c>
      <c r="C6" s="42">
        <v>3</v>
      </c>
    </row>
    <row r="7" spans="1:3" s="43" customFormat="1" ht="18" customHeight="1" thickBot="1">
      <c r="A7" s="222" t="s">
        <v>12</v>
      </c>
      <c r="B7" s="368" t="s">
        <v>217</v>
      </c>
      <c r="C7" s="223">
        <f>SUM(C8:C11)</f>
        <v>0</v>
      </c>
    </row>
    <row r="8" spans="1:3" s="43" customFormat="1" ht="27">
      <c r="A8" s="229" t="s">
        <v>87</v>
      </c>
      <c r="B8" s="293" t="s">
        <v>403</v>
      </c>
      <c r="C8" s="224"/>
    </row>
    <row r="9" spans="1:3" s="43" customFormat="1" ht="27">
      <c r="A9" s="230" t="s">
        <v>88</v>
      </c>
      <c r="B9" s="262" t="s">
        <v>404</v>
      </c>
      <c r="C9" s="224"/>
    </row>
    <row r="10" spans="1:3" s="43" customFormat="1" ht="27">
      <c r="A10" s="230" t="s">
        <v>89</v>
      </c>
      <c r="B10" s="262" t="s">
        <v>405</v>
      </c>
      <c r="C10" s="224"/>
    </row>
    <row r="11" spans="1:3" s="43" customFormat="1" ht="18.75">
      <c r="A11" s="230" t="s">
        <v>399</v>
      </c>
      <c r="B11" s="262" t="s">
        <v>406</v>
      </c>
      <c r="C11" s="224"/>
    </row>
    <row r="12" spans="1:3" s="43" customFormat="1" ht="25.5">
      <c r="A12" s="230" t="s">
        <v>101</v>
      </c>
      <c r="B12" s="369" t="s">
        <v>408</v>
      </c>
      <c r="C12" s="226"/>
    </row>
    <row r="13" spans="1:3" s="43" customFormat="1" ht="19.5" thickBot="1">
      <c r="A13" s="231" t="s">
        <v>400</v>
      </c>
      <c r="B13" s="262" t="s">
        <v>407</v>
      </c>
      <c r="C13" s="227"/>
    </row>
    <row r="14" spans="1:3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</row>
    <row r="15" spans="1:3" s="43" customFormat="1" ht="18" customHeight="1">
      <c r="A15" s="229" t="s">
        <v>93</v>
      </c>
      <c r="B15" s="293" t="s">
        <v>218</v>
      </c>
      <c r="C15" s="224"/>
    </row>
    <row r="16" spans="1:3" s="43" customFormat="1" ht="18.75">
      <c r="A16" s="230" t="s">
        <v>94</v>
      </c>
      <c r="B16" s="262" t="s">
        <v>219</v>
      </c>
      <c r="C16" s="224"/>
    </row>
    <row r="17" spans="1:3" s="43" customFormat="1" ht="27">
      <c r="A17" s="230" t="s">
        <v>95</v>
      </c>
      <c r="B17" s="262" t="s">
        <v>382</v>
      </c>
      <c r="C17" s="224"/>
    </row>
    <row r="18" spans="1:3" s="43" customFormat="1" ht="27">
      <c r="A18" s="230" t="s">
        <v>96</v>
      </c>
      <c r="B18" s="262" t="s">
        <v>383</v>
      </c>
      <c r="C18" s="224"/>
    </row>
    <row r="19" spans="1:3" s="43" customFormat="1" ht="25.5">
      <c r="A19" s="230" t="s">
        <v>97</v>
      </c>
      <c r="B19" s="221" t="s">
        <v>409</v>
      </c>
      <c r="C19" s="224"/>
    </row>
    <row r="20" spans="1:3" s="43" customFormat="1" ht="19.5" thickBot="1">
      <c r="A20" s="231" t="s">
        <v>106</v>
      </c>
      <c r="B20" s="371" t="s">
        <v>220</v>
      </c>
      <c r="C20" s="232"/>
    </row>
    <row r="21" spans="1:3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</row>
    <row r="22" spans="1:3" s="43" customFormat="1" ht="18.75">
      <c r="A22" s="229" t="s">
        <v>76</v>
      </c>
      <c r="B22" s="293" t="s">
        <v>401</v>
      </c>
      <c r="C22" s="224"/>
    </row>
    <row r="23" spans="1:3" s="43" customFormat="1" ht="27">
      <c r="A23" s="230" t="s">
        <v>77</v>
      </c>
      <c r="B23" s="262" t="s">
        <v>221</v>
      </c>
      <c r="C23" s="224"/>
    </row>
    <row r="24" spans="1:3" s="43" customFormat="1" ht="27">
      <c r="A24" s="230" t="s">
        <v>78</v>
      </c>
      <c r="B24" s="262" t="s">
        <v>384</v>
      </c>
      <c r="C24" s="224"/>
    </row>
    <row r="25" spans="1:3" s="43" customFormat="1" ht="27">
      <c r="A25" s="230" t="s">
        <v>79</v>
      </c>
      <c r="B25" s="262" t="s">
        <v>385</v>
      </c>
      <c r="C25" s="224"/>
    </row>
    <row r="26" spans="1:3" s="43" customFormat="1" ht="18.75">
      <c r="A26" s="230" t="s">
        <v>150</v>
      </c>
      <c r="B26" s="262" t="s">
        <v>222</v>
      </c>
      <c r="C26" s="224"/>
    </row>
    <row r="27" spans="1:3" s="43" customFormat="1" ht="18" customHeight="1" thickBot="1">
      <c r="A27" s="231" t="s">
        <v>151</v>
      </c>
      <c r="B27" s="371" t="s">
        <v>223</v>
      </c>
      <c r="C27" s="232"/>
    </row>
    <row r="28" spans="1:3" s="43" customFormat="1" ht="18" customHeight="1" thickBot="1">
      <c r="A28" s="228" t="s">
        <v>152</v>
      </c>
      <c r="B28" s="372" t="s">
        <v>224</v>
      </c>
      <c r="C28" s="223">
        <f>+C29+C32+C33+C34</f>
        <v>0</v>
      </c>
    </row>
    <row r="29" spans="1:3" s="43" customFormat="1" ht="18" customHeight="1">
      <c r="A29" s="229" t="s">
        <v>225</v>
      </c>
      <c r="B29" s="293" t="s">
        <v>231</v>
      </c>
      <c r="C29" s="233">
        <f>+C30+C31</f>
        <v>0</v>
      </c>
    </row>
    <row r="30" spans="1:3" s="43" customFormat="1" ht="18" customHeight="1">
      <c r="A30" s="230" t="s">
        <v>226</v>
      </c>
      <c r="B30" s="262" t="s">
        <v>411</v>
      </c>
      <c r="C30" s="224"/>
    </row>
    <row r="31" spans="1:3" s="43" customFormat="1" ht="18" customHeight="1">
      <c r="A31" s="230" t="s">
        <v>227</v>
      </c>
      <c r="B31" s="262" t="s">
        <v>412</v>
      </c>
      <c r="C31" s="224"/>
    </row>
    <row r="32" spans="1:3" s="43" customFormat="1" ht="18" customHeight="1">
      <c r="A32" s="230" t="s">
        <v>228</v>
      </c>
      <c r="B32" s="262" t="s">
        <v>413</v>
      </c>
      <c r="C32" s="224"/>
    </row>
    <row r="33" spans="1:3" s="43" customFormat="1" ht="18.75">
      <c r="A33" s="230" t="s">
        <v>229</v>
      </c>
      <c r="B33" s="262" t="s">
        <v>232</v>
      </c>
      <c r="C33" s="224"/>
    </row>
    <row r="34" spans="1:3" s="43" customFormat="1" ht="18" customHeight="1" thickBot="1">
      <c r="A34" s="231" t="s">
        <v>230</v>
      </c>
      <c r="B34" s="371" t="s">
        <v>233</v>
      </c>
      <c r="C34" s="224"/>
    </row>
    <row r="35" spans="1:3" s="43" customFormat="1" ht="18" customHeight="1" thickBot="1">
      <c r="A35" s="228" t="s">
        <v>16</v>
      </c>
      <c r="B35" s="372" t="s">
        <v>234</v>
      </c>
      <c r="C35" s="223">
        <f>SUM(C36:C45)</f>
        <v>0</v>
      </c>
    </row>
    <row r="36" spans="1:3" s="43" customFormat="1" ht="18" customHeight="1">
      <c r="A36" s="229" t="s">
        <v>80</v>
      </c>
      <c r="B36" s="293" t="s">
        <v>237</v>
      </c>
      <c r="C36" s="224">
        <v>0</v>
      </c>
    </row>
    <row r="37" spans="1:3" s="43" customFormat="1" ht="18" customHeight="1">
      <c r="A37" s="230" t="s">
        <v>81</v>
      </c>
      <c r="B37" s="262" t="s">
        <v>414</v>
      </c>
      <c r="C37" s="224">
        <v>0</v>
      </c>
    </row>
    <row r="38" spans="1:3" s="43" customFormat="1" ht="18" customHeight="1">
      <c r="A38" s="230" t="s">
        <v>82</v>
      </c>
      <c r="B38" s="262" t="s">
        <v>415</v>
      </c>
      <c r="C38" s="224">
        <v>0</v>
      </c>
    </row>
    <row r="39" spans="1:3" s="43" customFormat="1" ht="18" customHeight="1">
      <c r="A39" s="230" t="s">
        <v>154</v>
      </c>
      <c r="B39" s="262" t="s">
        <v>416</v>
      </c>
      <c r="C39" s="224">
        <v>0</v>
      </c>
    </row>
    <row r="40" spans="1:3" s="43" customFormat="1" ht="18" customHeight="1">
      <c r="A40" s="230" t="s">
        <v>155</v>
      </c>
      <c r="B40" s="262" t="s">
        <v>417</v>
      </c>
      <c r="C40" s="224">
        <v>0</v>
      </c>
    </row>
    <row r="41" spans="1:3" s="43" customFormat="1" ht="18" customHeight="1">
      <c r="A41" s="230" t="s">
        <v>156</v>
      </c>
      <c r="B41" s="262" t="s">
        <v>418</v>
      </c>
      <c r="C41" s="224">
        <v>0</v>
      </c>
    </row>
    <row r="42" spans="1:3" s="43" customFormat="1" ht="18" customHeight="1">
      <c r="A42" s="230" t="s">
        <v>157</v>
      </c>
      <c r="B42" s="262" t="s">
        <v>238</v>
      </c>
      <c r="C42" s="224"/>
    </row>
    <row r="43" spans="1:3" s="43" customFormat="1" ht="18" customHeight="1">
      <c r="A43" s="230" t="s">
        <v>158</v>
      </c>
      <c r="B43" s="262" t="s">
        <v>239</v>
      </c>
      <c r="C43" s="224"/>
    </row>
    <row r="44" spans="1:3" s="43" customFormat="1" ht="18" customHeight="1">
      <c r="A44" s="230" t="s">
        <v>235</v>
      </c>
      <c r="B44" s="262" t="s">
        <v>240</v>
      </c>
      <c r="C44" s="224"/>
    </row>
    <row r="45" spans="1:3" s="43" customFormat="1" ht="18" customHeight="1" thickBot="1">
      <c r="A45" s="231" t="s">
        <v>236</v>
      </c>
      <c r="B45" s="371" t="s">
        <v>419</v>
      </c>
      <c r="C45" s="224"/>
    </row>
    <row r="46" spans="1:3" s="43" customFormat="1" ht="18" customHeight="1" thickBot="1">
      <c r="A46" s="228" t="s">
        <v>17</v>
      </c>
      <c r="B46" s="372" t="s">
        <v>241</v>
      </c>
      <c r="C46" s="223">
        <f>SUM(C47:C51)</f>
        <v>0</v>
      </c>
    </row>
    <row r="47" spans="1:3" s="43" customFormat="1" ht="18" customHeight="1">
      <c r="A47" s="229" t="s">
        <v>83</v>
      </c>
      <c r="B47" s="293" t="s">
        <v>245</v>
      </c>
      <c r="C47" s="224"/>
    </row>
    <row r="48" spans="1:3" s="43" customFormat="1" ht="18" customHeight="1">
      <c r="A48" s="230" t="s">
        <v>84</v>
      </c>
      <c r="B48" s="262" t="s">
        <v>246</v>
      </c>
      <c r="C48" s="224"/>
    </row>
    <row r="49" spans="1:3" s="43" customFormat="1" ht="18" customHeight="1">
      <c r="A49" s="230" t="s">
        <v>242</v>
      </c>
      <c r="B49" s="262" t="s">
        <v>247</v>
      </c>
      <c r="C49" s="224"/>
    </row>
    <row r="50" spans="1:3" s="43" customFormat="1" ht="18" customHeight="1">
      <c r="A50" s="230" t="s">
        <v>243</v>
      </c>
      <c r="B50" s="262" t="s">
        <v>248</v>
      </c>
      <c r="C50" s="224"/>
    </row>
    <row r="51" spans="1:3" s="43" customFormat="1" ht="18" customHeight="1" thickBot="1">
      <c r="A51" s="231" t="s">
        <v>244</v>
      </c>
      <c r="B51" s="371" t="s">
        <v>249</v>
      </c>
      <c r="C51" s="224"/>
    </row>
    <row r="52" spans="1:3" s="43" customFormat="1" ht="26.25" thickBot="1">
      <c r="A52" s="228" t="s">
        <v>159</v>
      </c>
      <c r="B52" s="372" t="s">
        <v>410</v>
      </c>
      <c r="C52" s="223">
        <f>SUM(C53:C55)</f>
        <v>0</v>
      </c>
    </row>
    <row r="53" spans="1:3" s="43" customFormat="1" ht="27">
      <c r="A53" s="229" t="s">
        <v>85</v>
      </c>
      <c r="B53" s="293" t="s">
        <v>392</v>
      </c>
      <c r="C53" s="224"/>
    </row>
    <row r="54" spans="1:3" s="43" customFormat="1" ht="27">
      <c r="A54" s="230" t="s">
        <v>86</v>
      </c>
      <c r="B54" s="262" t="s">
        <v>393</v>
      </c>
      <c r="C54" s="224"/>
    </row>
    <row r="55" spans="1:3" s="43" customFormat="1" ht="18.75">
      <c r="A55" s="230" t="s">
        <v>252</v>
      </c>
      <c r="B55" s="262" t="s">
        <v>250</v>
      </c>
      <c r="C55" s="224"/>
    </row>
    <row r="56" spans="1:3" s="43" customFormat="1" ht="19.5" thickBot="1">
      <c r="A56" s="231" t="s">
        <v>253</v>
      </c>
      <c r="B56" s="371" t="s">
        <v>251</v>
      </c>
      <c r="C56" s="232"/>
    </row>
    <row r="57" spans="1:3" s="43" customFormat="1" ht="18" customHeight="1" thickBot="1">
      <c r="A57" s="228" t="s">
        <v>19</v>
      </c>
      <c r="B57" s="370" t="s">
        <v>254</v>
      </c>
      <c r="C57" s="223">
        <f>SUM(C58:C60)</f>
        <v>0</v>
      </c>
    </row>
    <row r="58" spans="1:3" s="43" customFormat="1" ht="27">
      <c r="A58" s="229" t="s">
        <v>160</v>
      </c>
      <c r="B58" s="293" t="s">
        <v>394</v>
      </c>
      <c r="C58" s="224"/>
    </row>
    <row r="59" spans="1:3" s="43" customFormat="1" ht="18.75">
      <c r="A59" s="230" t="s">
        <v>161</v>
      </c>
      <c r="B59" s="262" t="s">
        <v>395</v>
      </c>
      <c r="C59" s="224"/>
    </row>
    <row r="60" spans="1:3" s="43" customFormat="1" ht="18.75">
      <c r="A60" s="230" t="s">
        <v>191</v>
      </c>
      <c r="B60" s="262" t="s">
        <v>256</v>
      </c>
      <c r="C60" s="224"/>
    </row>
    <row r="61" spans="1:3" s="43" customFormat="1" ht="19.5" thickBot="1">
      <c r="A61" s="231" t="s">
        <v>255</v>
      </c>
      <c r="B61" s="371" t="s">
        <v>257</v>
      </c>
      <c r="C61" s="225"/>
    </row>
    <row r="62" spans="1:3" s="43" customFormat="1" ht="19.5" thickBot="1">
      <c r="A62" s="228" t="s">
        <v>20</v>
      </c>
      <c r="B62" s="372" t="s">
        <v>258</v>
      </c>
      <c r="C62" s="223">
        <f>+C7+C14+C21+C28+C35+C46+C52+C57</f>
        <v>0</v>
      </c>
    </row>
    <row r="63" spans="1:3" s="43" customFormat="1" ht="18" customHeight="1" thickBot="1">
      <c r="A63" s="234" t="s">
        <v>373</v>
      </c>
      <c r="B63" s="370" t="s">
        <v>639</v>
      </c>
      <c r="C63" s="223">
        <f>SUM(C64:C66)</f>
        <v>0</v>
      </c>
    </row>
    <row r="64" spans="1:3" s="43" customFormat="1" ht="18" customHeight="1">
      <c r="A64" s="229" t="s">
        <v>287</v>
      </c>
      <c r="B64" s="293" t="s">
        <v>259</v>
      </c>
      <c r="C64" s="224"/>
    </row>
    <row r="65" spans="1:3" s="43" customFormat="1" ht="27">
      <c r="A65" s="230" t="s">
        <v>296</v>
      </c>
      <c r="B65" s="262" t="s">
        <v>260</v>
      </c>
      <c r="C65" s="224"/>
    </row>
    <row r="66" spans="1:3" s="43" customFormat="1" ht="19.5" thickBot="1">
      <c r="A66" s="231" t="s">
        <v>297</v>
      </c>
      <c r="B66" s="373" t="s">
        <v>261</v>
      </c>
      <c r="C66" s="224"/>
    </row>
    <row r="67" spans="1:3" s="43" customFormat="1" ht="18" customHeight="1" thickBot="1">
      <c r="A67" s="234" t="s">
        <v>262</v>
      </c>
      <c r="B67" s="370" t="s">
        <v>263</v>
      </c>
      <c r="C67" s="223">
        <f>SUM(C68:C71)</f>
        <v>0</v>
      </c>
    </row>
    <row r="68" spans="1:3" s="43" customFormat="1" ht="18.75">
      <c r="A68" s="229" t="s">
        <v>130</v>
      </c>
      <c r="B68" s="293" t="s">
        <v>264</v>
      </c>
      <c r="C68" s="224"/>
    </row>
    <row r="69" spans="1:3" s="43" customFormat="1" ht="18.75">
      <c r="A69" s="230" t="s">
        <v>131</v>
      </c>
      <c r="B69" s="262" t="s">
        <v>265</v>
      </c>
      <c r="C69" s="224"/>
    </row>
    <row r="70" spans="1:3" s="43" customFormat="1" ht="18.75">
      <c r="A70" s="230" t="s">
        <v>288</v>
      </c>
      <c r="B70" s="262" t="s">
        <v>266</v>
      </c>
      <c r="C70" s="224"/>
    </row>
    <row r="71" spans="1:3" s="43" customFormat="1" ht="19.5" thickBot="1">
      <c r="A71" s="231" t="s">
        <v>289</v>
      </c>
      <c r="B71" s="371" t="s">
        <v>267</v>
      </c>
      <c r="C71" s="224"/>
    </row>
    <row r="72" spans="1:3" s="43" customFormat="1" ht="18" customHeight="1" thickBot="1">
      <c r="A72" s="234" t="s">
        <v>268</v>
      </c>
      <c r="B72" s="370" t="s">
        <v>269</v>
      </c>
      <c r="C72" s="223">
        <f>SUM(C73:C74)</f>
        <v>0</v>
      </c>
    </row>
    <row r="73" spans="1:3" s="43" customFormat="1" ht="18" customHeight="1">
      <c r="A73" s="229" t="s">
        <v>290</v>
      </c>
      <c r="B73" s="293" t="s">
        <v>270</v>
      </c>
      <c r="C73" s="224"/>
    </row>
    <row r="74" spans="1:3" s="43" customFormat="1" ht="18" customHeight="1" thickBot="1">
      <c r="A74" s="231" t="s">
        <v>291</v>
      </c>
      <c r="B74" s="293" t="s">
        <v>644</v>
      </c>
      <c r="C74" s="224"/>
    </row>
    <row r="75" spans="1:3" s="43" customFormat="1" ht="18" customHeight="1" thickBot="1">
      <c r="A75" s="234" t="s">
        <v>271</v>
      </c>
      <c r="B75" s="370" t="s">
        <v>272</v>
      </c>
      <c r="C75" s="223">
        <f>SUM(C76:C78)</f>
        <v>0</v>
      </c>
    </row>
    <row r="76" spans="1:3" s="43" customFormat="1" ht="18" customHeight="1">
      <c r="A76" s="229" t="s">
        <v>292</v>
      </c>
      <c r="B76" s="293" t="s">
        <v>446</v>
      </c>
      <c r="C76" s="224"/>
    </row>
    <row r="77" spans="1:3" s="43" customFormat="1" ht="18" customHeight="1">
      <c r="A77" s="230" t="s">
        <v>293</v>
      </c>
      <c r="B77" s="262" t="s">
        <v>273</v>
      </c>
      <c r="C77" s="224"/>
    </row>
    <row r="78" spans="1:3" s="43" customFormat="1" ht="18" customHeight="1" thickBot="1">
      <c r="A78" s="231" t="s">
        <v>294</v>
      </c>
      <c r="B78" s="371" t="s">
        <v>636</v>
      </c>
      <c r="C78" s="224"/>
    </row>
    <row r="79" spans="1:3" s="43" customFormat="1" ht="18" customHeight="1" thickBot="1">
      <c r="A79" s="234" t="s">
        <v>275</v>
      </c>
      <c r="B79" s="370" t="s">
        <v>295</v>
      </c>
      <c r="C79" s="223">
        <f>SUM(C80:C83)</f>
        <v>0</v>
      </c>
    </row>
    <row r="80" spans="1:3" s="43" customFormat="1" ht="18" customHeight="1">
      <c r="A80" s="235" t="s">
        <v>276</v>
      </c>
      <c r="B80" s="293" t="s">
        <v>277</v>
      </c>
      <c r="C80" s="224"/>
    </row>
    <row r="81" spans="1:3" s="43" customFormat="1" ht="30">
      <c r="A81" s="236" t="s">
        <v>278</v>
      </c>
      <c r="B81" s="262" t="s">
        <v>279</v>
      </c>
      <c r="C81" s="224"/>
    </row>
    <row r="82" spans="1:3" s="43" customFormat="1" ht="20.25" customHeight="1">
      <c r="A82" s="236" t="s">
        <v>280</v>
      </c>
      <c r="B82" s="262" t="s">
        <v>281</v>
      </c>
      <c r="C82" s="224"/>
    </row>
    <row r="83" spans="1:3" s="43" customFormat="1" ht="18" customHeight="1" thickBot="1">
      <c r="A83" s="237" t="s">
        <v>282</v>
      </c>
      <c r="B83" s="371" t="s">
        <v>283</v>
      </c>
      <c r="C83" s="224"/>
    </row>
    <row r="84" spans="1:3" s="43" customFormat="1" ht="18" customHeight="1" thickBot="1">
      <c r="A84" s="234" t="s">
        <v>284</v>
      </c>
      <c r="B84" s="370" t="s">
        <v>635</v>
      </c>
      <c r="C84" s="238"/>
    </row>
    <row r="85" spans="1:3" s="43" customFormat="1" ht="19.5" thickBot="1">
      <c r="A85" s="234" t="s">
        <v>285</v>
      </c>
      <c r="B85" s="374" t="s">
        <v>286</v>
      </c>
      <c r="C85" s="223">
        <f>+C63+C67+C72+C75+C79+C84</f>
        <v>0</v>
      </c>
    </row>
    <row r="86" spans="1:3" s="43" customFormat="1" ht="18" customHeight="1" thickBot="1">
      <c r="A86" s="239" t="s">
        <v>298</v>
      </c>
      <c r="B86" s="375" t="s">
        <v>378</v>
      </c>
      <c r="C86" s="223">
        <f>+C62+C85</f>
        <v>0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244" t="s">
        <v>45</v>
      </c>
      <c r="B88" s="377"/>
      <c r="C88" s="245"/>
    </row>
    <row r="89" spans="1:3" s="44" customFormat="1" ht="18" customHeight="1" thickBot="1">
      <c r="A89" s="247" t="s">
        <v>12</v>
      </c>
      <c r="B89" s="378" t="s">
        <v>633</v>
      </c>
      <c r="C89" s="248">
        <f>SUM(C90:C94)</f>
        <v>0</v>
      </c>
    </row>
    <row r="90" spans="1:3" s="37" customFormat="1" ht="18" customHeight="1">
      <c r="A90" s="249" t="s">
        <v>87</v>
      </c>
      <c r="B90" s="379" t="s">
        <v>40</v>
      </c>
      <c r="C90" s="224"/>
    </row>
    <row r="91" spans="1:3" s="43" customFormat="1" ht="18" customHeight="1">
      <c r="A91" s="230" t="s">
        <v>88</v>
      </c>
      <c r="B91" s="264" t="s">
        <v>162</v>
      </c>
      <c r="C91" s="224"/>
    </row>
    <row r="92" spans="1:3" s="37" customFormat="1" ht="18" customHeight="1">
      <c r="A92" s="230" t="s">
        <v>89</v>
      </c>
      <c r="B92" s="264" t="s">
        <v>122</v>
      </c>
      <c r="C92" s="224"/>
    </row>
    <row r="93" spans="1:3" s="37" customFormat="1" ht="18" customHeight="1">
      <c r="A93" s="230" t="s">
        <v>90</v>
      </c>
      <c r="B93" s="380" t="s">
        <v>163</v>
      </c>
      <c r="C93" s="224"/>
    </row>
    <row r="94" spans="1:3" s="37" customFormat="1" ht="18" customHeight="1">
      <c r="A94" s="230" t="s">
        <v>101</v>
      </c>
      <c r="B94" s="381" t="s">
        <v>164</v>
      </c>
      <c r="C94" s="232">
        <f>SUM(C95:C104)</f>
        <v>0</v>
      </c>
    </row>
    <row r="95" spans="1:3" s="37" customFormat="1" ht="18" customHeight="1">
      <c r="A95" s="230" t="s">
        <v>91</v>
      </c>
      <c r="B95" s="264" t="s">
        <v>301</v>
      </c>
      <c r="C95" s="224"/>
    </row>
    <row r="96" spans="1:3" s="37" customFormat="1" ht="18" customHeight="1">
      <c r="A96" s="230" t="s">
        <v>92</v>
      </c>
      <c r="B96" s="266" t="s">
        <v>302</v>
      </c>
      <c r="C96" s="224"/>
    </row>
    <row r="97" spans="1:3" s="37" customFormat="1" ht="18" customHeight="1">
      <c r="A97" s="230" t="s">
        <v>102</v>
      </c>
      <c r="B97" s="264" t="s">
        <v>303</v>
      </c>
      <c r="C97" s="224"/>
    </row>
    <row r="98" spans="1:3" s="37" customFormat="1" ht="18" customHeight="1">
      <c r="A98" s="230" t="s">
        <v>103</v>
      </c>
      <c r="B98" s="264" t="s">
        <v>640</v>
      </c>
      <c r="C98" s="224"/>
    </row>
    <row r="99" spans="1:3" s="37" customFormat="1" ht="18" customHeight="1">
      <c r="A99" s="230" t="s">
        <v>104</v>
      </c>
      <c r="B99" s="266" t="s">
        <v>305</v>
      </c>
      <c r="C99" s="224"/>
    </row>
    <row r="100" spans="1:3" s="37" customFormat="1" ht="18" customHeight="1">
      <c r="A100" s="230" t="s">
        <v>105</v>
      </c>
      <c r="B100" s="266" t="s">
        <v>306</v>
      </c>
      <c r="C100" s="224"/>
    </row>
    <row r="101" spans="1:3" s="37" customFormat="1" ht="18" customHeight="1">
      <c r="A101" s="230" t="s">
        <v>107</v>
      </c>
      <c r="B101" s="264" t="s">
        <v>641</v>
      </c>
      <c r="C101" s="224"/>
    </row>
    <row r="102" spans="1:3" s="37" customFormat="1" ht="18" customHeight="1">
      <c r="A102" s="251" t="s">
        <v>165</v>
      </c>
      <c r="B102" s="267" t="s">
        <v>308</v>
      </c>
      <c r="C102" s="224"/>
    </row>
    <row r="103" spans="1:3" s="37" customFormat="1" ht="18" customHeight="1">
      <c r="A103" s="230" t="s">
        <v>299</v>
      </c>
      <c r="B103" s="267" t="s">
        <v>309</v>
      </c>
      <c r="C103" s="224"/>
    </row>
    <row r="104" spans="1:3" s="37" customFormat="1" ht="18" customHeight="1" thickBot="1">
      <c r="A104" s="252" t="s">
        <v>300</v>
      </c>
      <c r="B104" s="268" t="s">
        <v>310</v>
      </c>
      <c r="C104" s="224"/>
    </row>
    <row r="105" spans="1:3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</row>
    <row r="106" spans="1:3" s="37" customFormat="1" ht="18" customHeight="1">
      <c r="A106" s="229" t="s">
        <v>93</v>
      </c>
      <c r="B106" s="264" t="s">
        <v>190</v>
      </c>
      <c r="C106" s="224"/>
    </row>
    <row r="107" spans="1:3" s="37" customFormat="1" ht="18" customHeight="1">
      <c r="A107" s="229" t="s">
        <v>94</v>
      </c>
      <c r="B107" s="267" t="s">
        <v>314</v>
      </c>
      <c r="C107" s="224"/>
    </row>
    <row r="108" spans="1:3" s="37" customFormat="1" ht="18" customHeight="1">
      <c r="A108" s="229" t="s">
        <v>95</v>
      </c>
      <c r="B108" s="267" t="s">
        <v>166</v>
      </c>
      <c r="C108" s="224"/>
    </row>
    <row r="109" spans="1:3" s="37" customFormat="1" ht="18" customHeight="1">
      <c r="A109" s="229" t="s">
        <v>96</v>
      </c>
      <c r="B109" s="267" t="s">
        <v>315</v>
      </c>
      <c r="C109" s="224"/>
    </row>
    <row r="110" spans="1:3" s="37" customFormat="1" ht="18" customHeight="1">
      <c r="A110" s="229" t="s">
        <v>97</v>
      </c>
      <c r="B110" s="383" t="s">
        <v>192</v>
      </c>
      <c r="C110" s="253">
        <f>SUM(C111:C118)</f>
        <v>0</v>
      </c>
    </row>
    <row r="111" spans="1:3" s="37" customFormat="1" ht="25.5">
      <c r="A111" s="229" t="s">
        <v>106</v>
      </c>
      <c r="B111" s="384" t="s">
        <v>386</v>
      </c>
      <c r="C111" s="224"/>
    </row>
    <row r="112" spans="1:3" s="37" customFormat="1" ht="25.5">
      <c r="A112" s="229" t="s">
        <v>108</v>
      </c>
      <c r="B112" s="271" t="s">
        <v>320</v>
      </c>
      <c r="C112" s="224"/>
    </row>
    <row r="113" spans="1:3" s="37" customFormat="1" ht="25.5">
      <c r="A113" s="229" t="s">
        <v>167</v>
      </c>
      <c r="B113" s="264" t="s">
        <v>304</v>
      </c>
      <c r="C113" s="224"/>
    </row>
    <row r="114" spans="1:3" s="37" customFormat="1" ht="18.75">
      <c r="A114" s="229" t="s">
        <v>168</v>
      </c>
      <c r="B114" s="264" t="s">
        <v>319</v>
      </c>
      <c r="C114" s="224"/>
    </row>
    <row r="115" spans="1:3" s="37" customFormat="1" ht="18.75">
      <c r="A115" s="229" t="s">
        <v>169</v>
      </c>
      <c r="B115" s="264" t="s">
        <v>318</v>
      </c>
      <c r="C115" s="224"/>
    </row>
    <row r="116" spans="1:3" s="37" customFormat="1" ht="25.5">
      <c r="A116" s="229" t="s">
        <v>311</v>
      </c>
      <c r="B116" s="264" t="s">
        <v>307</v>
      </c>
      <c r="C116" s="224"/>
    </row>
    <row r="117" spans="1:3" s="37" customFormat="1" ht="18.75">
      <c r="A117" s="229" t="s">
        <v>312</v>
      </c>
      <c r="B117" s="264" t="s">
        <v>317</v>
      </c>
      <c r="C117" s="224"/>
    </row>
    <row r="118" spans="1:3" s="37" customFormat="1" ht="26.25" thickBot="1">
      <c r="A118" s="251" t="s">
        <v>313</v>
      </c>
      <c r="B118" s="264" t="s">
        <v>316</v>
      </c>
      <c r="C118" s="224"/>
    </row>
    <row r="119" spans="1:3" s="37" customFormat="1" ht="18" customHeight="1" thickBot="1">
      <c r="A119" s="228" t="s">
        <v>14</v>
      </c>
      <c r="B119" s="372" t="s">
        <v>321</v>
      </c>
      <c r="C119" s="223">
        <f>+C120+C121</f>
        <v>0</v>
      </c>
    </row>
    <row r="120" spans="1:3" s="37" customFormat="1" ht="18" customHeight="1">
      <c r="A120" s="229" t="s">
        <v>76</v>
      </c>
      <c r="B120" s="271" t="s">
        <v>46</v>
      </c>
      <c r="C120" s="224"/>
    </row>
    <row r="121" spans="1:3" s="37" customFormat="1" ht="18" customHeight="1" thickBot="1">
      <c r="A121" s="231" t="s">
        <v>77</v>
      </c>
      <c r="B121" s="267" t="s">
        <v>47</v>
      </c>
      <c r="C121" s="224"/>
    </row>
    <row r="122" spans="1:3" s="37" customFormat="1" ht="18" customHeight="1" thickBot="1">
      <c r="A122" s="228" t="s">
        <v>15</v>
      </c>
      <c r="B122" s="372" t="s">
        <v>322</v>
      </c>
      <c r="C122" s="223">
        <f>+C89+C105+C119</f>
        <v>0</v>
      </c>
    </row>
    <row r="123" spans="1:3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</row>
    <row r="124" spans="1:3" s="37" customFormat="1" ht="18" customHeight="1">
      <c r="A124" s="229" t="s">
        <v>80</v>
      </c>
      <c r="B124" s="271" t="s">
        <v>323</v>
      </c>
      <c r="C124" s="224"/>
    </row>
    <row r="125" spans="1:3" s="37" customFormat="1" ht="18" customHeight="1">
      <c r="A125" s="229" t="s">
        <v>81</v>
      </c>
      <c r="B125" s="271" t="s">
        <v>643</v>
      </c>
      <c r="C125" s="224"/>
    </row>
    <row r="126" spans="1:3" s="37" customFormat="1" ht="18" customHeight="1" thickBot="1">
      <c r="A126" s="251" t="s">
        <v>82</v>
      </c>
      <c r="B126" s="385" t="s">
        <v>324</v>
      </c>
      <c r="C126" s="224"/>
    </row>
    <row r="127" spans="1:3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</row>
    <row r="128" spans="1:3" s="37" customFormat="1" ht="18" customHeight="1">
      <c r="A128" s="229" t="s">
        <v>83</v>
      </c>
      <c r="B128" s="271" t="s">
        <v>325</v>
      </c>
      <c r="C128" s="224"/>
    </row>
    <row r="129" spans="1:3" s="37" customFormat="1" ht="18" customHeight="1">
      <c r="A129" s="229" t="s">
        <v>84</v>
      </c>
      <c r="B129" s="271" t="s">
        <v>326</v>
      </c>
      <c r="C129" s="224"/>
    </row>
    <row r="130" spans="1:3" s="37" customFormat="1" ht="18" customHeight="1">
      <c r="A130" s="229" t="s">
        <v>242</v>
      </c>
      <c r="B130" s="271" t="s">
        <v>327</v>
      </c>
      <c r="C130" s="224"/>
    </row>
    <row r="131" spans="1:3" s="37" customFormat="1" ht="18" customHeight="1" thickBot="1">
      <c r="A131" s="251" t="s">
        <v>243</v>
      </c>
      <c r="B131" s="385" t="s">
        <v>328</v>
      </c>
      <c r="C131" s="224"/>
    </row>
    <row r="132" spans="1:3" s="37" customFormat="1" ht="18" customHeight="1" thickBot="1">
      <c r="A132" s="228" t="s">
        <v>18</v>
      </c>
      <c r="B132" s="372" t="s">
        <v>329</v>
      </c>
      <c r="C132" s="223">
        <f>SUM(C133:C136)</f>
        <v>0</v>
      </c>
    </row>
    <row r="133" spans="1:3" s="37" customFormat="1" ht="18" customHeight="1">
      <c r="A133" s="229" t="s">
        <v>85</v>
      </c>
      <c r="B133" s="271" t="s">
        <v>330</v>
      </c>
      <c r="C133" s="224"/>
    </row>
    <row r="134" spans="1:3" s="37" customFormat="1" ht="18" customHeight="1">
      <c r="A134" s="229" t="s">
        <v>86</v>
      </c>
      <c r="B134" s="271" t="s">
        <v>339</v>
      </c>
      <c r="C134" s="224"/>
    </row>
    <row r="135" spans="1:3" s="37" customFormat="1" ht="18" customHeight="1">
      <c r="A135" s="229" t="s">
        <v>252</v>
      </c>
      <c r="B135" s="271" t="s">
        <v>331</v>
      </c>
      <c r="C135" s="224"/>
    </row>
    <row r="136" spans="1:3" s="37" customFormat="1" ht="18" customHeight="1" thickBot="1">
      <c r="A136" s="251" t="s">
        <v>253</v>
      </c>
      <c r="B136" s="385" t="s">
        <v>402</v>
      </c>
      <c r="C136" s="224"/>
    </row>
    <row r="137" spans="1:3" s="37" customFormat="1" ht="18" customHeight="1" thickBot="1">
      <c r="A137" s="228" t="s">
        <v>19</v>
      </c>
      <c r="B137" s="372" t="s">
        <v>332</v>
      </c>
      <c r="C137" s="254">
        <f>SUM(C138:C141)</f>
        <v>0</v>
      </c>
    </row>
    <row r="138" spans="1:3" s="37" customFormat="1" ht="18" customHeight="1">
      <c r="A138" s="229" t="s">
        <v>160</v>
      </c>
      <c r="B138" s="271" t="s">
        <v>333</v>
      </c>
      <c r="C138" s="224"/>
    </row>
    <row r="139" spans="1:3" s="37" customFormat="1" ht="18" customHeight="1">
      <c r="A139" s="229" t="s">
        <v>161</v>
      </c>
      <c r="B139" s="271" t="s">
        <v>334</v>
      </c>
      <c r="C139" s="224"/>
    </row>
    <row r="140" spans="1:3" s="37" customFormat="1" ht="18" customHeight="1">
      <c r="A140" s="229" t="s">
        <v>191</v>
      </c>
      <c r="B140" s="271" t="s">
        <v>335</v>
      </c>
      <c r="C140" s="224"/>
    </row>
    <row r="141" spans="1:3" s="37" customFormat="1" ht="18" customHeight="1" thickBot="1">
      <c r="A141" s="229" t="s">
        <v>255</v>
      </c>
      <c r="B141" s="271" t="s">
        <v>336</v>
      </c>
      <c r="C141" s="224"/>
    </row>
    <row r="142" spans="1:3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</row>
    <row r="143" spans="1:3" s="37" customFormat="1" ht="18" customHeight="1" thickBot="1">
      <c r="A143" s="256" t="s">
        <v>21</v>
      </c>
      <c r="B143" s="386" t="s">
        <v>338</v>
      </c>
      <c r="C143" s="255">
        <f>+C122+C142</f>
        <v>0</v>
      </c>
    </row>
    <row r="144" spans="1:3" s="37" customFormat="1" ht="18" customHeight="1" thickBot="1">
      <c r="A144" s="257"/>
      <c r="B144" s="258"/>
      <c r="C144" s="243"/>
    </row>
    <row r="145" spans="1:7" s="37" customFormat="1" ht="18" customHeight="1" thickBot="1">
      <c r="A145" s="259" t="s">
        <v>420</v>
      </c>
      <c r="B145" s="260"/>
      <c r="C145" s="261"/>
      <c r="D145" s="45"/>
      <c r="E145" s="46"/>
      <c r="F145" s="46"/>
      <c r="G145" s="46"/>
    </row>
    <row r="146" spans="1:3" s="43" customFormat="1" ht="18" customHeight="1" thickBot="1">
      <c r="A146" s="259" t="s">
        <v>182</v>
      </c>
      <c r="B146" s="260"/>
      <c r="C146" s="261"/>
    </row>
    <row r="147" s="37" customFormat="1" ht="18" customHeight="1">
      <c r="C147" s="47"/>
    </row>
  </sheetData>
  <sheetProtection/>
  <mergeCells count="4">
    <mergeCell ref="A3:C3"/>
    <mergeCell ref="A4:B4"/>
    <mergeCell ref="A1:C1"/>
    <mergeCell ref="B2:C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&amp;14Nagymányok Város Önkormányzata&amp;12
&amp;10
&amp;R&amp;"Times New Roman CE,Félkövér dőlt"&amp;11 9.4.3. melléklet az 1/2018. (III.6.) önkormányzati rendelethez</oddHeader>
  </headerFooter>
  <rowBreaks count="1" manualBreakCount="1">
    <brk id="87" max="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B21" sqref="B21"/>
    </sheetView>
  </sheetViews>
  <sheetFormatPr defaultColWidth="9.00390625" defaultRowHeight="12.75"/>
  <cols>
    <col min="1" max="1" width="6.875" style="26" customWidth="1"/>
    <col min="2" max="2" width="49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spans="1:9" s="48" customFormat="1" ht="18" customHeight="1">
      <c r="A1" s="505" t="s">
        <v>2</v>
      </c>
      <c r="B1" s="505"/>
      <c r="C1" s="505"/>
      <c r="D1" s="505"/>
      <c r="E1" s="505"/>
      <c r="F1" s="505"/>
      <c r="G1" s="505"/>
      <c r="H1" s="505"/>
      <c r="I1" s="505"/>
    </row>
    <row r="2" spans="1:9" s="48" customFormat="1" ht="18" customHeight="1" thickBot="1">
      <c r="A2" s="49"/>
      <c r="I2" s="160" t="s">
        <v>447</v>
      </c>
    </row>
    <row r="3" spans="1:9" s="161" customFormat="1" ht="18" customHeight="1">
      <c r="A3" s="513" t="s">
        <v>56</v>
      </c>
      <c r="B3" s="508" t="s">
        <v>73</v>
      </c>
      <c r="C3" s="513" t="s">
        <v>74</v>
      </c>
      <c r="D3" s="513" t="s">
        <v>676</v>
      </c>
      <c r="E3" s="510" t="s">
        <v>55</v>
      </c>
      <c r="F3" s="511"/>
      <c r="G3" s="511"/>
      <c r="H3" s="512"/>
      <c r="I3" s="508" t="s">
        <v>42</v>
      </c>
    </row>
    <row r="4" spans="1:9" s="164" customFormat="1" ht="24.75" customHeight="1" thickBot="1">
      <c r="A4" s="514"/>
      <c r="B4" s="509"/>
      <c r="C4" s="509"/>
      <c r="D4" s="514"/>
      <c r="E4" s="162">
        <v>2018</v>
      </c>
      <c r="F4" s="162">
        <v>2019</v>
      </c>
      <c r="G4" s="162">
        <v>2020</v>
      </c>
      <c r="H4" s="163" t="s">
        <v>677</v>
      </c>
      <c r="I4" s="509"/>
    </row>
    <row r="5" spans="1:9" s="36" customFormat="1" ht="36.75" customHeight="1" thickBot="1">
      <c r="A5" s="165">
        <v>1</v>
      </c>
      <c r="B5" s="53">
        <v>2</v>
      </c>
      <c r="C5" s="166">
        <v>3</v>
      </c>
      <c r="D5" s="53">
        <v>4</v>
      </c>
      <c r="E5" s="165">
        <v>5</v>
      </c>
      <c r="F5" s="166">
        <v>6</v>
      </c>
      <c r="G5" s="166">
        <v>7</v>
      </c>
      <c r="H5" s="52">
        <v>8</v>
      </c>
      <c r="I5" s="167" t="s">
        <v>75</v>
      </c>
    </row>
    <row r="6" spans="1:10" s="48" customFormat="1" ht="32.25" thickBot="1">
      <c r="A6" s="50" t="s">
        <v>12</v>
      </c>
      <c r="B6" s="59" t="s">
        <v>3</v>
      </c>
      <c r="C6" s="168"/>
      <c r="D6" s="169">
        <f>+D7+D8</f>
        <v>0</v>
      </c>
      <c r="E6" s="170">
        <f>+E7+E8</f>
        <v>0</v>
      </c>
      <c r="F6" s="171">
        <f>+F7+F8</f>
        <v>0</v>
      </c>
      <c r="G6" s="171">
        <f>+G7+G8</f>
        <v>0</v>
      </c>
      <c r="H6" s="172">
        <f>+H7+H8</f>
        <v>0</v>
      </c>
      <c r="I6" s="169">
        <f aca="true" t="shared" si="0" ref="I6:I17">SUM(D6:H6)</f>
        <v>0</v>
      </c>
      <c r="J6" s="220"/>
    </row>
    <row r="7" spans="1:9" s="48" customFormat="1" ht="18" customHeight="1">
      <c r="A7" s="173" t="s">
        <v>13</v>
      </c>
      <c r="B7" s="174" t="s">
        <v>57</v>
      </c>
      <c r="C7" s="124"/>
      <c r="D7" s="175"/>
      <c r="E7" s="176"/>
      <c r="F7" s="123"/>
      <c r="G7" s="123"/>
      <c r="H7" s="177"/>
      <c r="I7" s="178">
        <f t="shared" si="0"/>
        <v>0</v>
      </c>
    </row>
    <row r="8" spans="1:9" s="48" customFormat="1" ht="18" customHeight="1" thickBot="1">
      <c r="A8" s="173" t="s">
        <v>14</v>
      </c>
      <c r="B8" s="174" t="s">
        <v>57</v>
      </c>
      <c r="C8" s="124"/>
      <c r="D8" s="175"/>
      <c r="E8" s="176"/>
      <c r="F8" s="123"/>
      <c r="G8" s="123"/>
      <c r="H8" s="177"/>
      <c r="I8" s="178">
        <f t="shared" si="0"/>
        <v>0</v>
      </c>
    </row>
    <row r="9" spans="1:9" s="48" customFormat="1" ht="48" thickBot="1">
      <c r="A9" s="50" t="s">
        <v>15</v>
      </c>
      <c r="B9" s="59" t="s">
        <v>4</v>
      </c>
      <c r="C9" s="168"/>
      <c r="D9" s="169">
        <f>+D10+D11</f>
        <v>0</v>
      </c>
      <c r="E9" s="170">
        <f>+E10+E11</f>
        <v>0</v>
      </c>
      <c r="F9" s="171">
        <f>+F10+F11</f>
        <v>0</v>
      </c>
      <c r="G9" s="171">
        <f>+G10+G11</f>
        <v>0</v>
      </c>
      <c r="H9" s="172">
        <f>+H10+H11</f>
        <v>0</v>
      </c>
      <c r="I9" s="169">
        <f t="shared" si="0"/>
        <v>0</v>
      </c>
    </row>
    <row r="10" spans="1:9" s="48" customFormat="1" ht="18" customHeight="1">
      <c r="A10" s="173" t="s">
        <v>16</v>
      </c>
      <c r="B10" s="174" t="s">
        <v>57</v>
      </c>
      <c r="C10" s="124"/>
      <c r="D10" s="175"/>
      <c r="E10" s="176"/>
      <c r="F10" s="123"/>
      <c r="G10" s="123"/>
      <c r="H10" s="177"/>
      <c r="I10" s="178">
        <f t="shared" si="0"/>
        <v>0</v>
      </c>
    </row>
    <row r="11" spans="1:9" s="48" customFormat="1" ht="18" customHeight="1" thickBot="1">
      <c r="A11" s="173" t="s">
        <v>17</v>
      </c>
      <c r="B11" s="174" t="s">
        <v>57</v>
      </c>
      <c r="C11" s="124"/>
      <c r="D11" s="175"/>
      <c r="E11" s="176"/>
      <c r="F11" s="123"/>
      <c r="G11" s="123"/>
      <c r="H11" s="177"/>
      <c r="I11" s="178">
        <f t="shared" si="0"/>
        <v>0</v>
      </c>
    </row>
    <row r="12" spans="1:9" s="48" customFormat="1" ht="18" customHeight="1" thickBot="1">
      <c r="A12" s="50" t="s">
        <v>18</v>
      </c>
      <c r="B12" s="59" t="s">
        <v>183</v>
      </c>
      <c r="C12" s="168"/>
      <c r="D12" s="169">
        <f>+D13</f>
        <v>0</v>
      </c>
      <c r="E12" s="170">
        <f>+E13</f>
        <v>0</v>
      </c>
      <c r="F12" s="171">
        <f>+F13</f>
        <v>0</v>
      </c>
      <c r="G12" s="171">
        <f>+G13</f>
        <v>0</v>
      </c>
      <c r="H12" s="172">
        <f>+H13</f>
        <v>0</v>
      </c>
      <c r="I12" s="169">
        <f t="shared" si="0"/>
        <v>0</v>
      </c>
    </row>
    <row r="13" spans="1:9" s="48" customFormat="1" ht="18" customHeight="1" thickBot="1">
      <c r="A13" s="173" t="s">
        <v>19</v>
      </c>
      <c r="B13" s="174" t="s">
        <v>57</v>
      </c>
      <c r="C13" s="124"/>
      <c r="D13" s="175"/>
      <c r="E13" s="176"/>
      <c r="F13" s="123"/>
      <c r="G13" s="123"/>
      <c r="H13" s="177"/>
      <c r="I13" s="178">
        <f t="shared" si="0"/>
        <v>0</v>
      </c>
    </row>
    <row r="14" spans="1:9" s="48" customFormat="1" ht="18" customHeight="1" thickBot="1">
      <c r="A14" s="50" t="s">
        <v>20</v>
      </c>
      <c r="B14" s="59" t="s">
        <v>184</v>
      </c>
      <c r="C14" s="168"/>
      <c r="D14" s="169">
        <f>+D15</f>
        <v>0</v>
      </c>
      <c r="E14" s="170">
        <f>+E15</f>
        <v>0</v>
      </c>
      <c r="F14" s="171">
        <f>+F15</f>
        <v>0</v>
      </c>
      <c r="G14" s="171">
        <f>+G15</f>
        <v>0</v>
      </c>
      <c r="H14" s="172">
        <f>+H15</f>
        <v>0</v>
      </c>
      <c r="I14" s="169">
        <f t="shared" si="0"/>
        <v>0</v>
      </c>
    </row>
    <row r="15" spans="1:9" s="48" customFormat="1" ht="18" customHeight="1" thickBot="1">
      <c r="A15" s="179" t="s">
        <v>21</v>
      </c>
      <c r="B15" s="180" t="s">
        <v>57</v>
      </c>
      <c r="C15" s="128"/>
      <c r="D15" s="181"/>
      <c r="E15" s="182"/>
      <c r="F15" s="127"/>
      <c r="G15" s="127"/>
      <c r="H15" s="183"/>
      <c r="I15" s="184">
        <f t="shared" si="0"/>
        <v>0</v>
      </c>
    </row>
    <row r="16" spans="1:9" s="48" customFormat="1" ht="32.25" thickBot="1">
      <c r="A16" s="50" t="s">
        <v>22</v>
      </c>
      <c r="B16" s="59" t="s">
        <v>185</v>
      </c>
      <c r="C16" s="168"/>
      <c r="D16" s="169">
        <f>+D17</f>
        <v>0</v>
      </c>
      <c r="E16" s="170">
        <f>+E17</f>
        <v>0</v>
      </c>
      <c r="F16" s="171">
        <f>+F17</f>
        <v>0</v>
      </c>
      <c r="G16" s="171">
        <f>+G17</f>
        <v>0</v>
      </c>
      <c r="H16" s="172">
        <f>+H17</f>
        <v>0</v>
      </c>
      <c r="I16" s="169">
        <f t="shared" si="0"/>
        <v>0</v>
      </c>
    </row>
    <row r="17" spans="1:9" s="48" customFormat="1" ht="18" customHeight="1" thickBot="1">
      <c r="A17" s="185" t="s">
        <v>23</v>
      </c>
      <c r="B17" s="186" t="s">
        <v>57</v>
      </c>
      <c r="C17" s="187"/>
      <c r="D17" s="188"/>
      <c r="E17" s="189"/>
      <c r="F17" s="190"/>
      <c r="G17" s="190"/>
      <c r="H17" s="191"/>
      <c r="I17" s="192">
        <f t="shared" si="0"/>
        <v>0</v>
      </c>
    </row>
    <row r="18" spans="1:9" s="48" customFormat="1" ht="18" customHeight="1" thickBot="1">
      <c r="A18" s="506" t="s">
        <v>128</v>
      </c>
      <c r="B18" s="507"/>
      <c r="C18" s="193"/>
      <c r="D18" s="169">
        <f aca="true" t="shared" si="1" ref="D18:I18">+D6+D9+D12+D14+D16</f>
        <v>0</v>
      </c>
      <c r="E18" s="170">
        <f t="shared" si="1"/>
        <v>0</v>
      </c>
      <c r="F18" s="171">
        <f t="shared" si="1"/>
        <v>0</v>
      </c>
      <c r="G18" s="171">
        <f t="shared" si="1"/>
        <v>0</v>
      </c>
      <c r="H18" s="172">
        <f t="shared" si="1"/>
        <v>0</v>
      </c>
      <c r="I18" s="169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tájékoztató tábla az 1/2018. (III.6.)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N11" sqref="N11"/>
    </sheetView>
  </sheetViews>
  <sheetFormatPr defaultColWidth="9.00390625" defaultRowHeight="12.75"/>
  <cols>
    <col min="1" max="1" width="5.875" style="8" customWidth="1"/>
    <col min="2" max="2" width="54.875" style="1" customWidth="1"/>
    <col min="3" max="3" width="17.625" style="1" customWidth="1"/>
    <col min="4" max="4" width="18.875" style="1" customWidth="1"/>
    <col min="5" max="16384" width="9.375" style="1" customWidth="1"/>
  </cols>
  <sheetData>
    <row r="1" spans="1:4" s="158" customFormat="1" ht="46.5" customHeight="1">
      <c r="A1" s="194"/>
      <c r="B1" s="516" t="s">
        <v>5</v>
      </c>
      <c r="C1" s="516"/>
      <c r="D1" s="516"/>
    </row>
    <row r="2" spans="1:4" s="196" customFormat="1" ht="18" customHeight="1" thickBot="1">
      <c r="A2" s="195"/>
      <c r="B2" s="29"/>
      <c r="D2" s="197" t="s">
        <v>447</v>
      </c>
    </row>
    <row r="3" spans="1:4" s="6" customFormat="1" ht="63.75" thickBot="1">
      <c r="A3" s="198" t="s">
        <v>10</v>
      </c>
      <c r="B3" s="33" t="s">
        <v>11</v>
      </c>
      <c r="C3" s="33" t="s">
        <v>58</v>
      </c>
      <c r="D3" s="34" t="s">
        <v>59</v>
      </c>
    </row>
    <row r="4" spans="1:4" s="6" customFormat="1" ht="18" customHeight="1" thickBot="1">
      <c r="A4" s="198">
        <v>1</v>
      </c>
      <c r="B4" s="33">
        <v>2</v>
      </c>
      <c r="C4" s="33">
        <v>3</v>
      </c>
      <c r="D4" s="34">
        <v>4</v>
      </c>
    </row>
    <row r="5" spans="1:4" s="158" customFormat="1" ht="31.5">
      <c r="A5" s="199" t="s">
        <v>12</v>
      </c>
      <c r="B5" s="200" t="s">
        <v>146</v>
      </c>
      <c r="C5" s="201"/>
      <c r="D5" s="54"/>
    </row>
    <row r="6" spans="1:4" s="158" customFormat="1" ht="31.5">
      <c r="A6" s="202" t="s">
        <v>13</v>
      </c>
      <c r="B6" s="203" t="s">
        <v>147</v>
      </c>
      <c r="C6" s="204"/>
      <c r="D6" s="56"/>
    </row>
    <row r="7" spans="1:4" s="158" customFormat="1" ht="31.5">
      <c r="A7" s="202" t="s">
        <v>14</v>
      </c>
      <c r="B7" s="203" t="s">
        <v>109</v>
      </c>
      <c r="C7" s="204"/>
      <c r="D7" s="56"/>
    </row>
    <row r="8" spans="1:4" s="158" customFormat="1" ht="31.5">
      <c r="A8" s="202" t="s">
        <v>15</v>
      </c>
      <c r="B8" s="203" t="s">
        <v>110</v>
      </c>
      <c r="C8" s="204"/>
      <c r="D8" s="56"/>
    </row>
    <row r="9" spans="1:4" s="158" customFormat="1" ht="31.5">
      <c r="A9" s="202" t="s">
        <v>16</v>
      </c>
      <c r="B9" s="203" t="s">
        <v>139</v>
      </c>
      <c r="C9" s="204"/>
      <c r="D9" s="56"/>
    </row>
    <row r="10" spans="1:4" s="158" customFormat="1" ht="18" customHeight="1">
      <c r="A10" s="202" t="s">
        <v>17</v>
      </c>
      <c r="B10" s="203" t="s">
        <v>140</v>
      </c>
      <c r="C10" s="204"/>
      <c r="D10" s="56"/>
    </row>
    <row r="11" spans="1:4" s="158" customFormat="1" ht="18" customHeight="1">
      <c r="A11" s="202" t="s">
        <v>18</v>
      </c>
      <c r="B11" s="205" t="s">
        <v>141</v>
      </c>
      <c r="C11" s="204"/>
      <c r="D11" s="56"/>
    </row>
    <row r="12" spans="1:4" s="158" customFormat="1" ht="18" customHeight="1">
      <c r="A12" s="202" t="s">
        <v>20</v>
      </c>
      <c r="B12" s="205" t="s">
        <v>142</v>
      </c>
      <c r="C12" s="204"/>
      <c r="D12" s="56"/>
    </row>
    <row r="13" spans="1:4" s="158" customFormat="1" ht="18" customHeight="1">
      <c r="A13" s="202" t="s">
        <v>21</v>
      </c>
      <c r="B13" s="205" t="s">
        <v>143</v>
      </c>
      <c r="C13" s="204"/>
      <c r="D13" s="56"/>
    </row>
    <row r="14" spans="1:4" s="158" customFormat="1" ht="18" customHeight="1">
      <c r="A14" s="202" t="s">
        <v>22</v>
      </c>
      <c r="B14" s="205" t="s">
        <v>144</v>
      </c>
      <c r="C14" s="204"/>
      <c r="D14" s="56"/>
    </row>
    <row r="15" spans="1:4" s="158" customFormat="1" ht="31.5">
      <c r="A15" s="202" t="s">
        <v>23</v>
      </c>
      <c r="B15" s="205" t="s">
        <v>145</v>
      </c>
      <c r="C15" s="204">
        <v>50692050</v>
      </c>
      <c r="D15" s="56">
        <v>234000</v>
      </c>
    </row>
    <row r="16" spans="1:4" s="158" customFormat="1" ht="18" customHeight="1">
      <c r="A16" s="202" t="s">
        <v>24</v>
      </c>
      <c r="B16" s="203" t="s">
        <v>111</v>
      </c>
      <c r="C16" s="204"/>
      <c r="D16" s="56"/>
    </row>
    <row r="17" spans="1:4" s="158" customFormat="1" ht="31.5">
      <c r="A17" s="202" t="s">
        <v>25</v>
      </c>
      <c r="B17" s="203" t="s">
        <v>7</v>
      </c>
      <c r="C17" s="204">
        <v>4230000</v>
      </c>
      <c r="D17" s="56">
        <v>1230000</v>
      </c>
    </row>
    <row r="18" spans="1:4" s="158" customFormat="1" ht="31.5">
      <c r="A18" s="202" t="s">
        <v>26</v>
      </c>
      <c r="B18" s="203" t="s">
        <v>6</v>
      </c>
      <c r="C18" s="204">
        <v>0</v>
      </c>
      <c r="D18" s="56">
        <v>0</v>
      </c>
    </row>
    <row r="19" spans="1:4" s="158" customFormat="1" ht="18" customHeight="1">
      <c r="A19" s="202" t="s">
        <v>27</v>
      </c>
      <c r="B19" s="203" t="s">
        <v>112</v>
      </c>
      <c r="C19" s="204"/>
      <c r="D19" s="56"/>
    </row>
    <row r="20" spans="1:4" s="158" customFormat="1" ht="18" customHeight="1">
      <c r="A20" s="202" t="s">
        <v>28</v>
      </c>
      <c r="B20" s="203" t="s">
        <v>113</v>
      </c>
      <c r="C20" s="204"/>
      <c r="D20" s="56"/>
    </row>
    <row r="21" spans="1:4" s="158" customFormat="1" ht="18" customHeight="1">
      <c r="A21" s="202" t="s">
        <v>29</v>
      </c>
      <c r="B21" s="206"/>
      <c r="C21" s="55"/>
      <c r="D21" s="56"/>
    </row>
    <row r="22" spans="1:4" s="158" customFormat="1" ht="18" customHeight="1">
      <c r="A22" s="202" t="s">
        <v>30</v>
      </c>
      <c r="B22" s="207"/>
      <c r="C22" s="55"/>
      <c r="D22" s="56"/>
    </row>
    <row r="23" spans="1:4" s="158" customFormat="1" ht="18" customHeight="1">
      <c r="A23" s="202" t="s">
        <v>31</v>
      </c>
      <c r="B23" s="207"/>
      <c r="C23" s="55"/>
      <c r="D23" s="56"/>
    </row>
    <row r="24" spans="1:4" s="158" customFormat="1" ht="18" customHeight="1">
      <c r="A24" s="202" t="s">
        <v>32</v>
      </c>
      <c r="B24" s="207"/>
      <c r="C24" s="55"/>
      <c r="D24" s="56"/>
    </row>
    <row r="25" spans="1:4" s="158" customFormat="1" ht="18" customHeight="1">
      <c r="A25" s="202" t="s">
        <v>33</v>
      </c>
      <c r="B25" s="207"/>
      <c r="C25" s="55"/>
      <c r="D25" s="56"/>
    </row>
    <row r="26" spans="1:4" s="158" customFormat="1" ht="18" customHeight="1">
      <c r="A26" s="202" t="s">
        <v>34</v>
      </c>
      <c r="B26" s="207"/>
      <c r="C26" s="55"/>
      <c r="D26" s="56"/>
    </row>
    <row r="27" spans="1:4" s="158" customFormat="1" ht="18" customHeight="1">
      <c r="A27" s="202" t="s">
        <v>35</v>
      </c>
      <c r="B27" s="207"/>
      <c r="C27" s="55"/>
      <c r="D27" s="56"/>
    </row>
    <row r="28" spans="1:4" s="158" customFormat="1" ht="18" customHeight="1">
      <c r="A28" s="202" t="s">
        <v>36</v>
      </c>
      <c r="B28" s="207"/>
      <c r="C28" s="55"/>
      <c r="D28" s="56"/>
    </row>
    <row r="29" spans="1:4" s="158" customFormat="1" ht="18" customHeight="1" thickBot="1">
      <c r="A29" s="208" t="s">
        <v>37</v>
      </c>
      <c r="B29" s="209"/>
      <c r="C29" s="210"/>
      <c r="D29" s="159"/>
    </row>
    <row r="30" spans="1:4" s="158" customFormat="1" ht="18" customHeight="1" thickBot="1">
      <c r="A30" s="211" t="s">
        <v>38</v>
      </c>
      <c r="B30" s="212" t="s">
        <v>43</v>
      </c>
      <c r="C30" s="213">
        <f>+C5+C6+C7+C8+C9+C16+C17+C18+C19+C20+C21+C22+C23+C24+C25+C26+C27+C28+C29</f>
        <v>4230000</v>
      </c>
      <c r="D30" s="214">
        <f>+D5+D6+D7+D8+D9+D16+D17+D18+D19+D20+D21+D22+D23+D24+D25+D26+D27+D28+D29</f>
        <v>1230000</v>
      </c>
    </row>
    <row r="31" spans="1:4" ht="8.25" customHeight="1">
      <c r="A31" s="7"/>
      <c r="B31" s="515"/>
      <c r="C31" s="515"/>
      <c r="D31" s="51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2. tájékoztató tábla az 1/2018. (III.6.)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A1" sqref="A1:O1"/>
    </sheetView>
  </sheetViews>
  <sheetFormatPr defaultColWidth="9.00390625" defaultRowHeight="12.75"/>
  <cols>
    <col min="1" max="1" width="5.00390625" style="10" customWidth="1"/>
    <col min="2" max="2" width="21.625" style="11" customWidth="1"/>
    <col min="3" max="3" width="11.125" style="11" bestFit="1" customWidth="1"/>
    <col min="4" max="4" width="10.125" style="11" bestFit="1" customWidth="1"/>
    <col min="5" max="5" width="11.875" style="11" bestFit="1" customWidth="1"/>
    <col min="6" max="6" width="10.125" style="11" bestFit="1" customWidth="1"/>
    <col min="7" max="8" width="10.875" style="11" bestFit="1" customWidth="1"/>
    <col min="9" max="11" width="11.125" style="11" bestFit="1" customWidth="1"/>
    <col min="12" max="12" width="11.875" style="11" bestFit="1" customWidth="1"/>
    <col min="13" max="13" width="13.375" style="11" bestFit="1" customWidth="1"/>
    <col min="14" max="14" width="10.875" style="11" bestFit="1" customWidth="1"/>
    <col min="15" max="15" width="14.00390625" style="10" bestFit="1" customWidth="1"/>
    <col min="16" max="16384" width="9.375" style="11" customWidth="1"/>
  </cols>
  <sheetData>
    <row r="1" spans="1:15" s="215" customFormat="1" ht="36.75" customHeight="1">
      <c r="A1" s="520" t="s">
        <v>705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</row>
    <row r="2" spans="1:15" s="215" customFormat="1" ht="18" customHeight="1" thickBot="1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300" t="s">
        <v>447</v>
      </c>
    </row>
    <row r="3" spans="1:15" s="216" customFormat="1" ht="18" customHeight="1" thickBot="1">
      <c r="A3" s="301" t="s">
        <v>10</v>
      </c>
      <c r="B3" s="302" t="s">
        <v>48</v>
      </c>
      <c r="C3" s="302" t="s">
        <v>60</v>
      </c>
      <c r="D3" s="302" t="s">
        <v>61</v>
      </c>
      <c r="E3" s="302" t="s">
        <v>62</v>
      </c>
      <c r="F3" s="302" t="s">
        <v>63</v>
      </c>
      <c r="G3" s="302" t="s">
        <v>64</v>
      </c>
      <c r="H3" s="302" t="s">
        <v>65</v>
      </c>
      <c r="I3" s="302" t="s">
        <v>66</v>
      </c>
      <c r="J3" s="302" t="s">
        <v>67</v>
      </c>
      <c r="K3" s="302" t="s">
        <v>68</v>
      </c>
      <c r="L3" s="302" t="s">
        <v>69</v>
      </c>
      <c r="M3" s="302" t="s">
        <v>70</v>
      </c>
      <c r="N3" s="302" t="s">
        <v>71</v>
      </c>
      <c r="O3" s="303" t="s">
        <v>43</v>
      </c>
    </row>
    <row r="4" spans="1:15" s="217" customFormat="1" ht="18" customHeight="1" thickBot="1">
      <c r="A4" s="304" t="s">
        <v>12</v>
      </c>
      <c r="B4" s="517" t="s">
        <v>44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s="217" customFormat="1" ht="22.5">
      <c r="A5" s="305" t="s">
        <v>13</v>
      </c>
      <c r="B5" s="306" t="s">
        <v>340</v>
      </c>
      <c r="C5" s="307">
        <v>13291101</v>
      </c>
      <c r="D5" s="307">
        <v>13291101</v>
      </c>
      <c r="E5" s="307">
        <v>13291101</v>
      </c>
      <c r="F5" s="307">
        <v>13291101</v>
      </c>
      <c r="G5" s="307">
        <v>13291101</v>
      </c>
      <c r="H5" s="307">
        <v>13291101</v>
      </c>
      <c r="I5" s="307">
        <v>13291101</v>
      </c>
      <c r="J5" s="307">
        <v>13291101</v>
      </c>
      <c r="K5" s="307">
        <v>13291101</v>
      </c>
      <c r="L5" s="307">
        <v>13291101</v>
      </c>
      <c r="M5" s="307">
        <v>13291101</v>
      </c>
      <c r="N5" s="307">
        <v>13291097</v>
      </c>
      <c r="O5" s="308">
        <f aca="true" t="shared" si="0" ref="O5:O25">SUM(C5:N5)</f>
        <v>159493208</v>
      </c>
    </row>
    <row r="6" spans="1:15" s="218" customFormat="1" ht="33.75">
      <c r="A6" s="309" t="s">
        <v>14</v>
      </c>
      <c r="B6" s="310" t="s">
        <v>379</v>
      </c>
      <c r="C6" s="311">
        <v>1104416</v>
      </c>
      <c r="D6" s="311">
        <v>1104416</v>
      </c>
      <c r="E6" s="311">
        <v>1104416</v>
      </c>
      <c r="F6" s="311">
        <v>1104416</v>
      </c>
      <c r="G6" s="311">
        <v>1104416</v>
      </c>
      <c r="H6" s="311">
        <v>1104416</v>
      </c>
      <c r="I6" s="311">
        <v>1104416</v>
      </c>
      <c r="J6" s="311">
        <v>1104416</v>
      </c>
      <c r="K6" s="311">
        <v>1104416</v>
      </c>
      <c r="L6" s="311">
        <v>1104416</v>
      </c>
      <c r="M6" s="311">
        <v>1104416</v>
      </c>
      <c r="N6" s="311">
        <v>1104424</v>
      </c>
      <c r="O6" s="312">
        <f t="shared" si="0"/>
        <v>13253000</v>
      </c>
    </row>
    <row r="7" spans="1:15" s="218" customFormat="1" ht="33.75">
      <c r="A7" s="309" t="s">
        <v>15</v>
      </c>
      <c r="B7" s="313" t="s">
        <v>380</v>
      </c>
      <c r="C7" s="314">
        <v>15000000</v>
      </c>
      <c r="D7" s="314">
        <v>20000000</v>
      </c>
      <c r="E7" s="314"/>
      <c r="F7" s="314"/>
      <c r="G7" s="314"/>
      <c r="H7" s="314"/>
      <c r="I7" s="314"/>
      <c r="J7" s="314">
        <v>155008907</v>
      </c>
      <c r="K7" s="314"/>
      <c r="L7" s="314"/>
      <c r="M7" s="314"/>
      <c r="N7" s="314"/>
      <c r="O7" s="315">
        <f t="shared" si="0"/>
        <v>190008907</v>
      </c>
    </row>
    <row r="8" spans="1:15" s="218" customFormat="1" ht="18" customHeight="1">
      <c r="A8" s="309" t="s">
        <v>16</v>
      </c>
      <c r="B8" s="316" t="s">
        <v>153</v>
      </c>
      <c r="C8" s="311"/>
      <c r="D8" s="311"/>
      <c r="E8" s="311">
        <v>30318148</v>
      </c>
      <c r="F8" s="311"/>
      <c r="G8" s="311"/>
      <c r="H8" s="311"/>
      <c r="I8" s="311"/>
      <c r="J8" s="311"/>
      <c r="K8" s="311">
        <v>30318148</v>
      </c>
      <c r="L8" s="311"/>
      <c r="M8" s="311"/>
      <c r="N8" s="311"/>
      <c r="O8" s="312">
        <f t="shared" si="0"/>
        <v>60636296</v>
      </c>
    </row>
    <row r="9" spans="1:15" s="218" customFormat="1" ht="18" customHeight="1">
      <c r="A9" s="309" t="s">
        <v>17</v>
      </c>
      <c r="B9" s="316" t="s">
        <v>381</v>
      </c>
      <c r="C9" s="311">
        <v>3585405</v>
      </c>
      <c r="D9" s="311">
        <v>3585405</v>
      </c>
      <c r="E9" s="311">
        <v>3585405</v>
      </c>
      <c r="F9" s="311">
        <v>3585405</v>
      </c>
      <c r="G9" s="311">
        <v>3585405</v>
      </c>
      <c r="H9" s="311">
        <v>3585405</v>
      </c>
      <c r="I9" s="311">
        <v>3585405</v>
      </c>
      <c r="J9" s="311">
        <v>3585405</v>
      </c>
      <c r="K9" s="311">
        <v>3585405</v>
      </c>
      <c r="L9" s="311">
        <v>45551455</v>
      </c>
      <c r="M9" s="311">
        <v>3585405</v>
      </c>
      <c r="N9" s="311">
        <v>3585399</v>
      </c>
      <c r="O9" s="312">
        <f t="shared" si="0"/>
        <v>84990904</v>
      </c>
    </row>
    <row r="10" spans="1:15" s="218" customFormat="1" ht="18" customHeight="1">
      <c r="A10" s="309" t="s">
        <v>18</v>
      </c>
      <c r="B10" s="316" t="s">
        <v>8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2">
        <f t="shared" si="0"/>
        <v>0</v>
      </c>
    </row>
    <row r="11" spans="1:15" s="218" customFormat="1" ht="15.75">
      <c r="A11" s="309" t="s">
        <v>19</v>
      </c>
      <c r="B11" s="316" t="s">
        <v>390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>
        <f>SUM(C11:N11)</f>
        <v>0</v>
      </c>
    </row>
    <row r="12" spans="1:15" s="218" customFormat="1" ht="22.5">
      <c r="A12" s="309" t="s">
        <v>20</v>
      </c>
      <c r="B12" s="310" t="s">
        <v>377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2">
        <f>SUM(C12:N12)</f>
        <v>0</v>
      </c>
    </row>
    <row r="13" spans="1:15" s="218" customFormat="1" ht="18" customHeight="1" thickBot="1">
      <c r="A13" s="309" t="s">
        <v>21</v>
      </c>
      <c r="B13" s="316" t="s">
        <v>422</v>
      </c>
      <c r="C13" s="311">
        <v>138261876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2">
        <f t="shared" si="0"/>
        <v>138261876</v>
      </c>
    </row>
    <row r="14" spans="1:15" s="217" customFormat="1" ht="18" customHeight="1" thickBot="1">
      <c r="A14" s="304" t="s">
        <v>22</v>
      </c>
      <c r="B14" s="317" t="s">
        <v>98</v>
      </c>
      <c r="C14" s="318">
        <f aca="true" t="shared" si="1" ref="C14:N14">SUM(C5:C13)</f>
        <v>171242798</v>
      </c>
      <c r="D14" s="318">
        <f t="shared" si="1"/>
        <v>37980922</v>
      </c>
      <c r="E14" s="318">
        <f t="shared" si="1"/>
        <v>48299070</v>
      </c>
      <c r="F14" s="318">
        <f t="shared" si="1"/>
        <v>17980922</v>
      </c>
      <c r="G14" s="318">
        <f t="shared" si="1"/>
        <v>17980922</v>
      </c>
      <c r="H14" s="318">
        <f t="shared" si="1"/>
        <v>17980922</v>
      </c>
      <c r="I14" s="318">
        <f t="shared" si="1"/>
        <v>17980922</v>
      </c>
      <c r="J14" s="318">
        <f t="shared" si="1"/>
        <v>172989829</v>
      </c>
      <c r="K14" s="318">
        <f t="shared" si="1"/>
        <v>48299070</v>
      </c>
      <c r="L14" s="318">
        <f t="shared" si="1"/>
        <v>59946972</v>
      </c>
      <c r="M14" s="318">
        <f t="shared" si="1"/>
        <v>17980922</v>
      </c>
      <c r="N14" s="318">
        <f t="shared" si="1"/>
        <v>17980920</v>
      </c>
      <c r="O14" s="319">
        <f>SUM(C14:N14)</f>
        <v>646644191</v>
      </c>
    </row>
    <row r="15" spans="1:15" s="217" customFormat="1" ht="18" customHeight="1" thickBot="1">
      <c r="A15" s="304" t="s">
        <v>23</v>
      </c>
      <c r="B15" s="517" t="s">
        <v>45</v>
      </c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9"/>
    </row>
    <row r="16" spans="1:15" s="218" customFormat="1" ht="18" customHeight="1">
      <c r="A16" s="320" t="s">
        <v>24</v>
      </c>
      <c r="B16" s="321" t="s">
        <v>49</v>
      </c>
      <c r="C16" s="314">
        <v>12818735</v>
      </c>
      <c r="D16" s="314">
        <v>12818735</v>
      </c>
      <c r="E16" s="314">
        <v>12818735</v>
      </c>
      <c r="F16" s="314">
        <v>12818735</v>
      </c>
      <c r="G16" s="314">
        <v>12818735</v>
      </c>
      <c r="H16" s="314">
        <v>12818735</v>
      </c>
      <c r="I16" s="314">
        <v>12818735</v>
      </c>
      <c r="J16" s="314">
        <v>12818735</v>
      </c>
      <c r="K16" s="314">
        <v>12818735</v>
      </c>
      <c r="L16" s="314">
        <v>12818735</v>
      </c>
      <c r="M16" s="314">
        <v>12818735</v>
      </c>
      <c r="N16" s="314">
        <v>12818738</v>
      </c>
      <c r="O16" s="315">
        <f t="shared" si="0"/>
        <v>153824823</v>
      </c>
    </row>
    <row r="17" spans="1:15" s="218" customFormat="1" ht="33.75">
      <c r="A17" s="309" t="s">
        <v>25</v>
      </c>
      <c r="B17" s="310" t="s">
        <v>162</v>
      </c>
      <c r="C17" s="311">
        <v>2544828</v>
      </c>
      <c r="D17" s="311">
        <v>2544828</v>
      </c>
      <c r="E17" s="311">
        <v>2544828</v>
      </c>
      <c r="F17" s="311">
        <v>2544828</v>
      </c>
      <c r="G17" s="311">
        <v>2544828</v>
      </c>
      <c r="H17" s="311">
        <v>2544828</v>
      </c>
      <c r="I17" s="311">
        <v>2544828</v>
      </c>
      <c r="J17" s="311">
        <v>2544828</v>
      </c>
      <c r="K17" s="311">
        <v>2544828</v>
      </c>
      <c r="L17" s="311">
        <v>2544828</v>
      </c>
      <c r="M17" s="311">
        <v>2544828</v>
      </c>
      <c r="N17" s="311">
        <v>2544832</v>
      </c>
      <c r="O17" s="312">
        <f t="shared" si="0"/>
        <v>30537940</v>
      </c>
    </row>
    <row r="18" spans="1:15" s="218" customFormat="1" ht="18" customHeight="1">
      <c r="A18" s="309" t="s">
        <v>26</v>
      </c>
      <c r="B18" s="316" t="s">
        <v>122</v>
      </c>
      <c r="C18" s="311">
        <v>11038630</v>
      </c>
      <c r="D18" s="311">
        <v>11038630</v>
      </c>
      <c r="E18" s="311">
        <v>11038630</v>
      </c>
      <c r="F18" s="311">
        <v>11038630</v>
      </c>
      <c r="G18" s="311">
        <v>11038630</v>
      </c>
      <c r="H18" s="311">
        <v>11038630</v>
      </c>
      <c r="I18" s="311">
        <v>11038630</v>
      </c>
      <c r="J18" s="311">
        <v>11038630</v>
      </c>
      <c r="K18" s="311">
        <v>11038630</v>
      </c>
      <c r="L18" s="311">
        <v>11038630</v>
      </c>
      <c r="M18" s="311">
        <v>11038630</v>
      </c>
      <c r="N18" s="311">
        <v>11038634</v>
      </c>
      <c r="O18" s="312">
        <f t="shared" si="0"/>
        <v>132463564</v>
      </c>
    </row>
    <row r="19" spans="1:15" s="218" customFormat="1" ht="18" customHeight="1">
      <c r="A19" s="309" t="s">
        <v>27</v>
      </c>
      <c r="B19" s="316" t="s">
        <v>163</v>
      </c>
      <c r="C19" s="311">
        <v>887913</v>
      </c>
      <c r="D19" s="311">
        <v>887913</v>
      </c>
      <c r="E19" s="311">
        <v>887913</v>
      </c>
      <c r="F19" s="311">
        <v>887913</v>
      </c>
      <c r="G19" s="311">
        <v>887913</v>
      </c>
      <c r="H19" s="311">
        <v>887913</v>
      </c>
      <c r="I19" s="311">
        <v>887913</v>
      </c>
      <c r="J19" s="311">
        <v>887913</v>
      </c>
      <c r="K19" s="311">
        <v>887913</v>
      </c>
      <c r="L19" s="311">
        <v>887913</v>
      </c>
      <c r="M19" s="311">
        <v>887913</v>
      </c>
      <c r="N19" s="311">
        <v>887910</v>
      </c>
      <c r="O19" s="312">
        <f t="shared" si="0"/>
        <v>10654953</v>
      </c>
    </row>
    <row r="20" spans="1:15" s="218" customFormat="1" ht="18" customHeight="1">
      <c r="A20" s="309" t="s">
        <v>28</v>
      </c>
      <c r="B20" s="316" t="s">
        <v>391</v>
      </c>
      <c r="C20" s="311"/>
      <c r="D20" s="311"/>
      <c r="E20" s="311">
        <v>1288000</v>
      </c>
      <c r="F20" s="311"/>
      <c r="G20" s="311">
        <v>1300000</v>
      </c>
      <c r="H20" s="311"/>
      <c r="I20" s="311"/>
      <c r="J20" s="311">
        <v>500000</v>
      </c>
      <c r="K20" s="311"/>
      <c r="L20" s="311">
        <v>2148000</v>
      </c>
      <c r="M20" s="311"/>
      <c r="N20" s="311"/>
      <c r="O20" s="312">
        <f t="shared" si="0"/>
        <v>5236000</v>
      </c>
    </row>
    <row r="21" spans="1:15" s="218" customFormat="1" ht="18" customHeight="1">
      <c r="A21" s="309" t="s">
        <v>29</v>
      </c>
      <c r="B21" s="316" t="s">
        <v>190</v>
      </c>
      <c r="C21" s="311"/>
      <c r="D21" s="311"/>
      <c r="E21" s="311">
        <v>41528652</v>
      </c>
      <c r="F21" s="311"/>
      <c r="G21" s="311"/>
      <c r="H21" s="311">
        <v>5964000</v>
      </c>
      <c r="I21" s="311">
        <v>0</v>
      </c>
      <c r="J21" s="311"/>
      <c r="K21" s="311">
        <v>72000</v>
      </c>
      <c r="L21" s="311"/>
      <c r="M21" s="311">
        <v>23659440</v>
      </c>
      <c r="N21" s="311"/>
      <c r="O21" s="312">
        <f t="shared" si="0"/>
        <v>71224092</v>
      </c>
    </row>
    <row r="22" spans="1:15" s="218" customFormat="1" ht="18" customHeight="1">
      <c r="A22" s="309" t="s">
        <v>30</v>
      </c>
      <c r="B22" s="310" t="s">
        <v>166</v>
      </c>
      <c r="C22" s="311"/>
      <c r="D22" s="311"/>
      <c r="E22" s="311">
        <v>78526541</v>
      </c>
      <c r="F22" s="311"/>
      <c r="G22" s="311">
        <v>500000</v>
      </c>
      <c r="H22" s="311"/>
      <c r="I22" s="311">
        <v>23625468</v>
      </c>
      <c r="J22" s="311"/>
      <c r="K22" s="311"/>
      <c r="L22" s="311">
        <v>131240447</v>
      </c>
      <c r="M22" s="311"/>
      <c r="N22" s="311"/>
      <c r="O22" s="312">
        <f t="shared" si="0"/>
        <v>233892456</v>
      </c>
    </row>
    <row r="23" spans="1:15" s="218" customFormat="1" ht="18" customHeight="1">
      <c r="A23" s="309" t="s">
        <v>31</v>
      </c>
      <c r="B23" s="316" t="s">
        <v>46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>
        <v>3000000</v>
      </c>
      <c r="O23" s="312">
        <f t="shared" si="0"/>
        <v>3000000</v>
      </c>
    </row>
    <row r="24" spans="1:15" s="218" customFormat="1" ht="18" customHeight="1" thickBot="1">
      <c r="A24" s="309" t="s">
        <v>32</v>
      </c>
      <c r="B24" s="316" t="s">
        <v>678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>
        <v>5810363</v>
      </c>
      <c r="O24" s="312">
        <f t="shared" si="0"/>
        <v>5810363</v>
      </c>
    </row>
    <row r="25" spans="1:15" s="217" customFormat="1" ht="18" customHeight="1" thickBot="1">
      <c r="A25" s="322" t="s">
        <v>33</v>
      </c>
      <c r="B25" s="317" t="s">
        <v>99</v>
      </c>
      <c r="C25" s="318">
        <f aca="true" t="shared" si="2" ref="C25:N25">SUM(C16:C24)</f>
        <v>27290106</v>
      </c>
      <c r="D25" s="318">
        <f t="shared" si="2"/>
        <v>27290106</v>
      </c>
      <c r="E25" s="318">
        <f t="shared" si="2"/>
        <v>148633299</v>
      </c>
      <c r="F25" s="318">
        <f t="shared" si="2"/>
        <v>27290106</v>
      </c>
      <c r="G25" s="318">
        <f t="shared" si="2"/>
        <v>29090106</v>
      </c>
      <c r="H25" s="318">
        <f t="shared" si="2"/>
        <v>33254106</v>
      </c>
      <c r="I25" s="318">
        <f t="shared" si="2"/>
        <v>50915574</v>
      </c>
      <c r="J25" s="318">
        <f t="shared" si="2"/>
        <v>27790106</v>
      </c>
      <c r="K25" s="318">
        <f t="shared" si="2"/>
        <v>27362106</v>
      </c>
      <c r="L25" s="318">
        <f t="shared" si="2"/>
        <v>160678553</v>
      </c>
      <c r="M25" s="318">
        <f t="shared" si="2"/>
        <v>50949546</v>
      </c>
      <c r="N25" s="318">
        <f t="shared" si="2"/>
        <v>36100477</v>
      </c>
      <c r="O25" s="319">
        <f t="shared" si="0"/>
        <v>646644191</v>
      </c>
    </row>
    <row r="26" spans="1:15" s="215" customFormat="1" ht="18" customHeight="1" thickBot="1">
      <c r="A26" s="322" t="s">
        <v>34</v>
      </c>
      <c r="B26" s="323" t="s">
        <v>100</v>
      </c>
      <c r="C26" s="324">
        <f aca="true" t="shared" si="3" ref="C26:O26">C14-C25</f>
        <v>143952692</v>
      </c>
      <c r="D26" s="324">
        <f t="shared" si="3"/>
        <v>10690816</v>
      </c>
      <c r="E26" s="324">
        <f t="shared" si="3"/>
        <v>-100334229</v>
      </c>
      <c r="F26" s="324">
        <f t="shared" si="3"/>
        <v>-9309184</v>
      </c>
      <c r="G26" s="324">
        <f t="shared" si="3"/>
        <v>-11109184</v>
      </c>
      <c r="H26" s="324">
        <f t="shared" si="3"/>
        <v>-15273184</v>
      </c>
      <c r="I26" s="324">
        <f t="shared" si="3"/>
        <v>-32934652</v>
      </c>
      <c r="J26" s="324">
        <f t="shared" si="3"/>
        <v>145199723</v>
      </c>
      <c r="K26" s="324">
        <f t="shared" si="3"/>
        <v>20936964</v>
      </c>
      <c r="L26" s="324">
        <f t="shared" si="3"/>
        <v>-100731581</v>
      </c>
      <c r="M26" s="324">
        <f t="shared" si="3"/>
        <v>-32968624</v>
      </c>
      <c r="N26" s="324">
        <f t="shared" si="3"/>
        <v>-18119557</v>
      </c>
      <c r="O26" s="325">
        <f t="shared" si="3"/>
        <v>0</v>
      </c>
    </row>
    <row r="27" ht="15.75">
      <c r="A27" s="12"/>
    </row>
    <row r="28" spans="2:15" ht="15.75">
      <c r="B28" s="13"/>
      <c r="C28" s="14"/>
      <c r="D28" s="14"/>
      <c r="O28" s="11"/>
    </row>
    <row r="29" ht="15.75">
      <c r="O29" s="11"/>
    </row>
    <row r="30" ht="15.75">
      <c r="O30" s="11"/>
    </row>
    <row r="31" ht="15.75">
      <c r="O31" s="11"/>
    </row>
    <row r="32" ht="15.75">
      <c r="O32" s="11"/>
    </row>
    <row r="33" ht="15.75">
      <c r="O33" s="11"/>
    </row>
    <row r="34" ht="15.75">
      <c r="O34" s="11"/>
    </row>
    <row r="35" ht="15.75">
      <c r="O35" s="11"/>
    </row>
    <row r="36" ht="15.75">
      <c r="O36" s="11"/>
    </row>
    <row r="37" ht="15.75">
      <c r="O37" s="11"/>
    </row>
    <row r="38" ht="15.75">
      <c r="O38" s="11"/>
    </row>
    <row r="39" ht="15.75">
      <c r="O39" s="11"/>
    </row>
    <row r="40" ht="15.75">
      <c r="O40" s="11"/>
    </row>
    <row r="41" ht="15.75">
      <c r="O41" s="11"/>
    </row>
    <row r="42" ht="15.75">
      <c r="O42" s="11"/>
    </row>
    <row r="43" ht="15.75">
      <c r="O43" s="11"/>
    </row>
    <row r="44" ht="15.75">
      <c r="O44" s="11"/>
    </row>
    <row r="45" ht="15.75">
      <c r="O45" s="11"/>
    </row>
    <row r="46" ht="15.75">
      <c r="O46" s="11"/>
    </row>
    <row r="47" ht="15.75">
      <c r="O47" s="11"/>
    </row>
    <row r="48" ht="15.75">
      <c r="O48" s="11"/>
    </row>
    <row r="49" ht="15.75">
      <c r="O49" s="11"/>
    </row>
    <row r="50" ht="15.75">
      <c r="O50" s="11"/>
    </row>
    <row r="51" ht="15.75">
      <c r="O51" s="11"/>
    </row>
    <row r="52" ht="15.75">
      <c r="O52" s="11"/>
    </row>
    <row r="53" ht="15.75">
      <c r="O53" s="11"/>
    </row>
    <row r="54" ht="15.75">
      <c r="O54" s="11"/>
    </row>
    <row r="55" ht="15.75">
      <c r="O55" s="11"/>
    </row>
    <row r="56" ht="15.75">
      <c r="O56" s="11"/>
    </row>
    <row r="57" ht="15.75">
      <c r="O57" s="11"/>
    </row>
    <row r="58" ht="15.75">
      <c r="O58" s="11"/>
    </row>
    <row r="59" ht="15.75">
      <c r="O59" s="11"/>
    </row>
    <row r="60" ht="15.75">
      <c r="O60" s="11"/>
    </row>
    <row r="61" ht="15.75">
      <c r="O61" s="11"/>
    </row>
    <row r="62" ht="15.75">
      <c r="O62" s="11"/>
    </row>
    <row r="63" ht="15.75">
      <c r="O63" s="11"/>
    </row>
    <row r="64" ht="15.75">
      <c r="O64" s="11"/>
    </row>
    <row r="65" ht="15.75">
      <c r="O65" s="11"/>
    </row>
    <row r="66" ht="15.75">
      <c r="O66" s="11"/>
    </row>
    <row r="67" ht="15.75">
      <c r="O67" s="11"/>
    </row>
    <row r="68" ht="15.75">
      <c r="O68" s="11"/>
    </row>
    <row r="69" ht="15.75">
      <c r="O69" s="11"/>
    </row>
    <row r="70" ht="15.75">
      <c r="O70" s="11"/>
    </row>
    <row r="71" ht="15.75">
      <c r="O71" s="11"/>
    </row>
    <row r="72" ht="15.75">
      <c r="O72" s="11"/>
    </row>
    <row r="73" ht="15.75">
      <c r="O73" s="11"/>
    </row>
    <row r="74" ht="15.75">
      <c r="O74" s="11"/>
    </row>
    <row r="75" ht="15.75">
      <c r="O75" s="11"/>
    </row>
    <row r="76" ht="15.75">
      <c r="O76" s="11"/>
    </row>
    <row r="77" ht="15.75">
      <c r="O77" s="11"/>
    </row>
    <row r="78" ht="15.75">
      <c r="O78" s="11"/>
    </row>
    <row r="79" ht="15.75">
      <c r="O79" s="11"/>
    </row>
    <row r="80" ht="15.75">
      <c r="O80" s="11"/>
    </row>
    <row r="81" ht="15.75">
      <c r="O81" s="1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az 1/2018. (III.6.)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5"/>
  <sheetViews>
    <sheetView workbookViewId="0" topLeftCell="A1">
      <selection activeCell="G1" sqref="G1:M1"/>
    </sheetView>
  </sheetViews>
  <sheetFormatPr defaultColWidth="9.00390625" defaultRowHeight="12.75"/>
  <cols>
    <col min="1" max="1" width="20.125" style="4" customWidth="1"/>
    <col min="2" max="2" width="11.125" style="4" customWidth="1"/>
    <col min="3" max="3" width="28.375" style="4" customWidth="1"/>
    <col min="4" max="4" width="16.875" style="4" customWidth="1"/>
    <col min="5" max="5" width="11.125" style="4" bestFit="1" customWidth="1"/>
    <col min="6" max="6" width="9.375" style="4" customWidth="1"/>
    <col min="7" max="7" width="20.00390625" style="4" bestFit="1" customWidth="1"/>
    <col min="8" max="16384" width="9.375" style="4" customWidth="1"/>
  </cols>
  <sheetData>
    <row r="1" spans="7:13" ht="16.5" thickBot="1">
      <c r="G1" s="525" t="s">
        <v>706</v>
      </c>
      <c r="H1" s="525"/>
      <c r="I1" s="525"/>
      <c r="J1" s="525"/>
      <c r="K1" s="525"/>
      <c r="L1" s="525"/>
      <c r="M1" s="525"/>
    </row>
    <row r="2" spans="1:13" s="135" customFormat="1" ht="47.25" customHeight="1" thickBot="1">
      <c r="A2" s="526" t="s">
        <v>680</v>
      </c>
      <c r="B2" s="527"/>
      <c r="C2" s="527"/>
      <c r="D2" s="527"/>
      <c r="E2" s="527"/>
      <c r="F2" s="527"/>
      <c r="G2" s="528"/>
      <c r="H2" s="349"/>
      <c r="I2" s="349"/>
      <c r="J2" s="349"/>
      <c r="K2" s="349"/>
      <c r="L2" s="349"/>
      <c r="M2" s="349"/>
    </row>
    <row r="3" spans="1:13" s="157" customFormat="1" ht="30" thickBot="1">
      <c r="A3" s="355" t="s">
        <v>449</v>
      </c>
      <c r="B3" s="356" t="s">
        <v>450</v>
      </c>
      <c r="C3" s="356" t="s">
        <v>451</v>
      </c>
      <c r="D3" s="356" t="s">
        <v>452</v>
      </c>
      <c r="E3" s="356" t="s">
        <v>453</v>
      </c>
      <c r="F3" s="356" t="s">
        <v>454</v>
      </c>
      <c r="G3" s="357" t="s">
        <v>455</v>
      </c>
      <c r="H3" s="328"/>
      <c r="I3" s="328"/>
      <c r="J3" s="328"/>
      <c r="K3" s="328"/>
      <c r="L3" s="328"/>
      <c r="M3" s="328"/>
    </row>
    <row r="4" spans="1:13" s="219" customFormat="1" ht="51">
      <c r="A4" s="350" t="s">
        <v>456</v>
      </c>
      <c r="B4" s="351" t="s">
        <v>457</v>
      </c>
      <c r="C4" s="351" t="s">
        <v>458</v>
      </c>
      <c r="D4" s="351" t="s">
        <v>459</v>
      </c>
      <c r="E4" s="352">
        <v>4580000</v>
      </c>
      <c r="F4" s="353">
        <v>12.94</v>
      </c>
      <c r="G4" s="354">
        <v>59265200</v>
      </c>
      <c r="H4" s="331"/>
      <c r="I4" s="331"/>
      <c r="J4" s="331"/>
      <c r="K4" s="331"/>
      <c r="L4" s="331"/>
      <c r="M4" s="331"/>
    </row>
    <row r="5" spans="1:13" s="135" customFormat="1" ht="39">
      <c r="A5" s="342" t="s">
        <v>460</v>
      </c>
      <c r="B5" s="332" t="s">
        <v>461</v>
      </c>
      <c r="C5" s="332" t="s">
        <v>462</v>
      </c>
      <c r="D5" s="332" t="s">
        <v>463</v>
      </c>
      <c r="E5" s="332" t="s">
        <v>464</v>
      </c>
      <c r="F5" s="332" t="s">
        <v>464</v>
      </c>
      <c r="G5" s="343">
        <v>59265200</v>
      </c>
      <c r="H5" s="326"/>
      <c r="I5" s="326"/>
      <c r="J5" s="326"/>
      <c r="K5" s="326"/>
      <c r="L5" s="326"/>
      <c r="M5" s="326"/>
    </row>
    <row r="6" spans="1:13" s="135" customFormat="1" ht="64.5">
      <c r="A6" s="340" t="s">
        <v>465</v>
      </c>
      <c r="B6" s="329"/>
      <c r="C6" s="329"/>
      <c r="D6" s="329"/>
      <c r="E6" s="329"/>
      <c r="F6" s="329"/>
      <c r="G6" s="344"/>
      <c r="H6" s="326"/>
      <c r="I6" s="326"/>
      <c r="J6" s="326"/>
      <c r="K6" s="326"/>
      <c r="L6" s="326"/>
      <c r="M6" s="326"/>
    </row>
    <row r="7" spans="1:13" s="135" customFormat="1" ht="15.75">
      <c r="A7" s="340" t="s">
        <v>466</v>
      </c>
      <c r="B7" s="329" t="s">
        <v>467</v>
      </c>
      <c r="C7" s="329" t="s">
        <v>468</v>
      </c>
      <c r="D7" s="329" t="s">
        <v>463</v>
      </c>
      <c r="E7" s="329" t="s">
        <v>464</v>
      </c>
      <c r="F7" s="329" t="s">
        <v>464</v>
      </c>
      <c r="G7" s="341">
        <v>14095025</v>
      </c>
      <c r="H7" s="326"/>
      <c r="I7" s="326"/>
      <c r="J7" s="326"/>
      <c r="K7" s="326"/>
      <c r="L7" s="326"/>
      <c r="M7" s="326"/>
    </row>
    <row r="8" spans="1:13" s="135" customFormat="1" ht="39">
      <c r="A8" s="342" t="s">
        <v>469</v>
      </c>
      <c r="B8" s="332" t="s">
        <v>470</v>
      </c>
      <c r="C8" s="332" t="s">
        <v>471</v>
      </c>
      <c r="D8" s="332" t="s">
        <v>472</v>
      </c>
      <c r="E8" s="333">
        <v>22300</v>
      </c>
      <c r="F8" s="332" t="s">
        <v>464</v>
      </c>
      <c r="G8" s="343">
        <v>4011770</v>
      </c>
      <c r="H8" s="326"/>
      <c r="I8" s="326"/>
      <c r="J8" s="326"/>
      <c r="K8" s="326"/>
      <c r="L8" s="326"/>
      <c r="M8" s="326"/>
    </row>
    <row r="9" spans="1:13" s="135" customFormat="1" ht="51.75" customHeight="1">
      <c r="A9" s="342" t="s">
        <v>473</v>
      </c>
      <c r="B9" s="332" t="s">
        <v>474</v>
      </c>
      <c r="C9" s="332" t="s">
        <v>475</v>
      </c>
      <c r="D9" s="332" t="s">
        <v>476</v>
      </c>
      <c r="E9" s="332" t="s">
        <v>464</v>
      </c>
      <c r="F9" s="332" t="s">
        <v>464</v>
      </c>
      <c r="G9" s="343">
        <v>5024000</v>
      </c>
      <c r="H9" s="326"/>
      <c r="I9" s="326"/>
      <c r="J9" s="326"/>
      <c r="K9" s="326"/>
      <c r="L9" s="326"/>
      <c r="M9" s="326"/>
    </row>
    <row r="10" spans="1:13" s="135" customFormat="1" ht="68.25" customHeight="1">
      <c r="A10" s="342" t="s">
        <v>477</v>
      </c>
      <c r="B10" s="332" t="s">
        <v>478</v>
      </c>
      <c r="C10" s="332" t="s">
        <v>479</v>
      </c>
      <c r="D10" s="332" t="s">
        <v>480</v>
      </c>
      <c r="E10" s="332" t="s">
        <v>464</v>
      </c>
      <c r="F10" s="332" t="s">
        <v>464</v>
      </c>
      <c r="G10" s="343">
        <v>1356885</v>
      </c>
      <c r="H10" s="326"/>
      <c r="I10" s="326"/>
      <c r="J10" s="326"/>
      <c r="K10" s="326"/>
      <c r="L10" s="326"/>
      <c r="M10" s="326"/>
    </row>
    <row r="11" spans="1:13" s="135" customFormat="1" ht="26.25">
      <c r="A11" s="342" t="s">
        <v>481</v>
      </c>
      <c r="B11" s="332" t="s">
        <v>482</v>
      </c>
      <c r="C11" s="332" t="s">
        <v>483</v>
      </c>
      <c r="D11" s="332" t="s">
        <v>476</v>
      </c>
      <c r="E11" s="332" t="s">
        <v>464</v>
      </c>
      <c r="F11" s="332" t="s">
        <v>464</v>
      </c>
      <c r="G11" s="343">
        <v>3702370</v>
      </c>
      <c r="H11" s="326"/>
      <c r="I11" s="326"/>
      <c r="J11" s="326"/>
      <c r="K11" s="326"/>
      <c r="L11" s="326"/>
      <c r="M11" s="326"/>
    </row>
    <row r="12" spans="1:13" s="135" customFormat="1" ht="26.25">
      <c r="A12" s="342" t="s">
        <v>484</v>
      </c>
      <c r="B12" s="332" t="s">
        <v>485</v>
      </c>
      <c r="C12" s="332" t="s">
        <v>486</v>
      </c>
      <c r="D12" s="332" t="s">
        <v>463</v>
      </c>
      <c r="E12" s="332" t="s">
        <v>464</v>
      </c>
      <c r="F12" s="332" t="s">
        <v>464</v>
      </c>
      <c r="G12" s="343">
        <v>10218031</v>
      </c>
      <c r="H12" s="326"/>
      <c r="I12" s="326"/>
      <c r="J12" s="326"/>
      <c r="K12" s="326"/>
      <c r="L12" s="326"/>
      <c r="M12" s="326"/>
    </row>
    <row r="13" spans="1:13" s="135" customFormat="1" ht="51.75">
      <c r="A13" s="342" t="s">
        <v>487</v>
      </c>
      <c r="B13" s="332" t="s">
        <v>488</v>
      </c>
      <c r="C13" s="332" t="s">
        <v>489</v>
      </c>
      <c r="D13" s="332" t="s">
        <v>463</v>
      </c>
      <c r="E13" s="333">
        <v>22300</v>
      </c>
      <c r="F13" s="332" t="s">
        <v>464</v>
      </c>
      <c r="G13" s="343">
        <v>134776</v>
      </c>
      <c r="H13" s="326"/>
      <c r="I13" s="326"/>
      <c r="J13" s="326"/>
      <c r="K13" s="326"/>
      <c r="L13" s="326"/>
      <c r="M13" s="326"/>
    </row>
    <row r="14" spans="1:13" s="135" customFormat="1" ht="26.25">
      <c r="A14" s="342" t="s">
        <v>490</v>
      </c>
      <c r="B14" s="332" t="s">
        <v>491</v>
      </c>
      <c r="C14" s="332" t="s">
        <v>492</v>
      </c>
      <c r="D14" s="332" t="s">
        <v>463</v>
      </c>
      <c r="E14" s="332" t="s">
        <v>464</v>
      </c>
      <c r="F14" s="332" t="s">
        <v>464</v>
      </c>
      <c r="G14" s="343">
        <v>5024000</v>
      </c>
      <c r="H14" s="326"/>
      <c r="I14" s="326"/>
      <c r="J14" s="326"/>
      <c r="K14" s="326"/>
      <c r="L14" s="326"/>
      <c r="M14" s="326"/>
    </row>
    <row r="15" spans="1:13" s="135" customFormat="1" ht="39">
      <c r="A15" s="342" t="s">
        <v>493</v>
      </c>
      <c r="B15" s="332" t="s">
        <v>494</v>
      </c>
      <c r="C15" s="332" t="s">
        <v>495</v>
      </c>
      <c r="D15" s="332" t="s">
        <v>463</v>
      </c>
      <c r="E15" s="332" t="s">
        <v>464</v>
      </c>
      <c r="F15" s="332" t="s">
        <v>464</v>
      </c>
      <c r="G15" s="343">
        <v>1356885</v>
      </c>
      <c r="H15" s="326"/>
      <c r="I15" s="326"/>
      <c r="J15" s="326"/>
      <c r="K15" s="326"/>
      <c r="L15" s="326"/>
      <c r="M15" s="326"/>
    </row>
    <row r="16" spans="1:13" s="135" customFormat="1" ht="26.25">
      <c r="A16" s="342" t="s">
        <v>496</v>
      </c>
      <c r="B16" s="332" t="s">
        <v>497</v>
      </c>
      <c r="C16" s="332" t="s">
        <v>498</v>
      </c>
      <c r="D16" s="332" t="s">
        <v>463</v>
      </c>
      <c r="E16" s="332" t="s">
        <v>464</v>
      </c>
      <c r="F16" s="332" t="s">
        <v>464</v>
      </c>
      <c r="G16" s="343">
        <v>3702370</v>
      </c>
      <c r="H16" s="326"/>
      <c r="I16" s="326"/>
      <c r="J16" s="326"/>
      <c r="K16" s="326"/>
      <c r="L16" s="326"/>
      <c r="M16" s="326"/>
    </row>
    <row r="17" spans="1:13" s="135" customFormat="1" ht="26.25">
      <c r="A17" s="340" t="s">
        <v>499</v>
      </c>
      <c r="B17" s="329" t="s">
        <v>500</v>
      </c>
      <c r="C17" s="329" t="s">
        <v>501</v>
      </c>
      <c r="D17" s="329" t="s">
        <v>502</v>
      </c>
      <c r="E17" s="330">
        <v>2700</v>
      </c>
      <c r="F17" s="329" t="s">
        <v>464</v>
      </c>
      <c r="G17" s="341">
        <v>6377400</v>
      </c>
      <c r="H17" s="326"/>
      <c r="I17" s="326"/>
      <c r="J17" s="326"/>
      <c r="K17" s="326"/>
      <c r="L17" s="326"/>
      <c r="M17" s="326"/>
    </row>
    <row r="18" spans="1:13" s="135" customFormat="1" ht="39">
      <c r="A18" s="342" t="s">
        <v>503</v>
      </c>
      <c r="B18" s="332" t="s">
        <v>504</v>
      </c>
      <c r="C18" s="332" t="s">
        <v>505</v>
      </c>
      <c r="D18" s="332" t="s">
        <v>463</v>
      </c>
      <c r="E18" s="333">
        <v>2700</v>
      </c>
      <c r="F18" s="332" t="s">
        <v>464</v>
      </c>
      <c r="G18" s="343">
        <v>0</v>
      </c>
      <c r="H18" s="326"/>
      <c r="I18" s="326"/>
      <c r="J18" s="326"/>
      <c r="K18" s="326"/>
      <c r="L18" s="326"/>
      <c r="M18" s="326"/>
    </row>
    <row r="19" spans="1:13" s="135" customFormat="1" ht="39">
      <c r="A19" s="340" t="s">
        <v>506</v>
      </c>
      <c r="B19" s="329" t="s">
        <v>507</v>
      </c>
      <c r="C19" s="329" t="s">
        <v>508</v>
      </c>
      <c r="D19" s="329" t="s">
        <v>509</v>
      </c>
      <c r="E19" s="330">
        <v>2550</v>
      </c>
      <c r="F19" s="329" t="s">
        <v>464</v>
      </c>
      <c r="G19" s="341">
        <v>2550</v>
      </c>
      <c r="H19" s="326"/>
      <c r="I19" s="326"/>
      <c r="J19" s="326"/>
      <c r="K19" s="326"/>
      <c r="L19" s="326"/>
      <c r="M19" s="326"/>
    </row>
    <row r="20" spans="1:13" s="135" customFormat="1" ht="39">
      <c r="A20" s="342" t="s">
        <v>510</v>
      </c>
      <c r="B20" s="332" t="s">
        <v>511</v>
      </c>
      <c r="C20" s="332" t="s">
        <v>512</v>
      </c>
      <c r="D20" s="332" t="s">
        <v>463</v>
      </c>
      <c r="E20" s="333">
        <v>2550</v>
      </c>
      <c r="F20" s="332" t="s">
        <v>464</v>
      </c>
      <c r="G20" s="343">
        <v>0</v>
      </c>
      <c r="H20" s="326"/>
      <c r="I20" s="326"/>
      <c r="J20" s="326"/>
      <c r="K20" s="326"/>
      <c r="L20" s="326"/>
      <c r="M20" s="326"/>
    </row>
    <row r="21" spans="1:13" s="135" customFormat="1" ht="15.75">
      <c r="A21" s="340" t="s">
        <v>513</v>
      </c>
      <c r="B21" s="329" t="s">
        <v>514</v>
      </c>
      <c r="C21" s="329" t="s">
        <v>515</v>
      </c>
      <c r="D21" s="329" t="s">
        <v>463</v>
      </c>
      <c r="E21" s="329" t="s">
        <v>464</v>
      </c>
      <c r="F21" s="329" t="s">
        <v>464</v>
      </c>
      <c r="G21" s="341">
        <v>10256944</v>
      </c>
      <c r="H21" s="326"/>
      <c r="I21" s="326"/>
      <c r="J21" s="326"/>
      <c r="K21" s="326"/>
      <c r="L21" s="326"/>
      <c r="M21" s="326"/>
    </row>
    <row r="22" spans="1:13" s="135" customFormat="1" ht="26.25">
      <c r="A22" s="342" t="s">
        <v>516</v>
      </c>
      <c r="B22" s="332" t="s">
        <v>517</v>
      </c>
      <c r="C22" s="332" t="s">
        <v>518</v>
      </c>
      <c r="D22" s="332" t="s">
        <v>463</v>
      </c>
      <c r="E22" s="332" t="s">
        <v>464</v>
      </c>
      <c r="F22" s="332" t="s">
        <v>464</v>
      </c>
      <c r="G22" s="343">
        <v>0</v>
      </c>
      <c r="H22" s="326"/>
      <c r="I22" s="326"/>
      <c r="J22" s="326"/>
      <c r="K22" s="326"/>
      <c r="L22" s="326"/>
      <c r="M22" s="326"/>
    </row>
    <row r="23" spans="1:13" s="135" customFormat="1" ht="72">
      <c r="A23" s="338" t="s">
        <v>519</v>
      </c>
      <c r="B23" s="327" t="s">
        <v>520</v>
      </c>
      <c r="C23" s="327" t="s">
        <v>521</v>
      </c>
      <c r="D23" s="327" t="s">
        <v>463</v>
      </c>
      <c r="E23" s="327" t="s">
        <v>464</v>
      </c>
      <c r="F23" s="327" t="s">
        <v>464</v>
      </c>
      <c r="G23" s="345">
        <v>63483231</v>
      </c>
      <c r="H23" s="326"/>
      <c r="I23" s="326"/>
      <c r="J23" s="326"/>
      <c r="K23" s="326"/>
      <c r="L23" s="326"/>
      <c r="M23" s="326"/>
    </row>
    <row r="24" spans="1:13" ht="38.25">
      <c r="A24" s="342" t="s">
        <v>522</v>
      </c>
      <c r="B24" s="332" t="s">
        <v>523</v>
      </c>
      <c r="C24" s="332" t="s">
        <v>524</v>
      </c>
      <c r="D24" s="332" t="s">
        <v>463</v>
      </c>
      <c r="E24" s="332" t="s">
        <v>464</v>
      </c>
      <c r="F24" s="332" t="s">
        <v>464</v>
      </c>
      <c r="G24" s="343">
        <v>0</v>
      </c>
      <c r="H24" s="334"/>
      <c r="I24" s="334"/>
      <c r="J24" s="334"/>
      <c r="K24" s="334"/>
      <c r="L24" s="334"/>
      <c r="M24" s="334"/>
    </row>
    <row r="25" spans="1:13" ht="12.75">
      <c r="A25" s="342" t="s">
        <v>525</v>
      </c>
      <c r="B25" s="332" t="s">
        <v>526</v>
      </c>
      <c r="C25" s="332" t="s">
        <v>527</v>
      </c>
      <c r="D25" s="332" t="s">
        <v>463</v>
      </c>
      <c r="E25" s="333">
        <v>0</v>
      </c>
      <c r="F25" s="332" t="s">
        <v>464</v>
      </c>
      <c r="G25" s="343">
        <v>0</v>
      </c>
      <c r="H25" s="334"/>
      <c r="I25" s="334"/>
      <c r="J25" s="334"/>
      <c r="K25" s="334"/>
      <c r="L25" s="334"/>
      <c r="M25" s="334"/>
    </row>
    <row r="26" spans="1:13" ht="38.25">
      <c r="A26" s="342" t="s">
        <v>528</v>
      </c>
      <c r="B26" s="332" t="s">
        <v>529</v>
      </c>
      <c r="C26" s="332" t="s">
        <v>530</v>
      </c>
      <c r="D26" s="332" t="s">
        <v>531</v>
      </c>
      <c r="E26" s="333">
        <v>100</v>
      </c>
      <c r="F26" s="333">
        <v>0</v>
      </c>
      <c r="G26" s="343">
        <v>0</v>
      </c>
      <c r="H26" s="334"/>
      <c r="I26" s="334"/>
      <c r="J26" s="334"/>
      <c r="K26" s="334"/>
      <c r="L26" s="334"/>
      <c r="M26" s="334"/>
    </row>
    <row r="27" spans="1:13" ht="25.5">
      <c r="A27" s="342" t="s">
        <v>532</v>
      </c>
      <c r="B27" s="332" t="s">
        <v>533</v>
      </c>
      <c r="C27" s="332" t="s">
        <v>534</v>
      </c>
      <c r="D27" s="332" t="s">
        <v>535</v>
      </c>
      <c r="E27" s="333">
        <v>2</v>
      </c>
      <c r="F27" s="333">
        <v>0</v>
      </c>
      <c r="G27" s="343">
        <v>0</v>
      </c>
      <c r="H27" s="334"/>
      <c r="I27" s="334"/>
      <c r="J27" s="334"/>
      <c r="K27" s="334"/>
      <c r="L27" s="334"/>
      <c r="M27" s="334"/>
    </row>
    <row r="28" spans="1:13" ht="25.5">
      <c r="A28" s="342" t="s">
        <v>536</v>
      </c>
      <c r="B28" s="332" t="s">
        <v>537</v>
      </c>
      <c r="C28" s="332" t="s">
        <v>538</v>
      </c>
      <c r="D28" s="332" t="s">
        <v>463</v>
      </c>
      <c r="E28" s="333">
        <v>0</v>
      </c>
      <c r="F28" s="333">
        <v>0</v>
      </c>
      <c r="G28" s="343">
        <v>0</v>
      </c>
      <c r="H28" s="334"/>
      <c r="I28" s="334"/>
      <c r="J28" s="334"/>
      <c r="K28" s="334"/>
      <c r="L28" s="334"/>
      <c r="M28" s="334"/>
    </row>
    <row r="29" spans="1:13" ht="12.75">
      <c r="A29" s="342" t="s">
        <v>38</v>
      </c>
      <c r="B29" s="332" t="s">
        <v>681</v>
      </c>
      <c r="C29" s="332" t="s">
        <v>682</v>
      </c>
      <c r="D29" s="332" t="s">
        <v>463</v>
      </c>
      <c r="E29" s="333"/>
      <c r="F29" s="333"/>
      <c r="G29" s="343">
        <v>1041000</v>
      </c>
      <c r="H29" s="334"/>
      <c r="I29" s="334"/>
      <c r="J29" s="334"/>
      <c r="K29" s="334"/>
      <c r="L29" s="334"/>
      <c r="M29" s="334"/>
    </row>
    <row r="30" spans="1:13" ht="63">
      <c r="A30" s="346">
        <v>28</v>
      </c>
      <c r="B30" s="337" t="s">
        <v>539</v>
      </c>
      <c r="C30" s="337" t="s">
        <v>540</v>
      </c>
      <c r="D30" s="337" t="s">
        <v>463</v>
      </c>
      <c r="E30" s="337" t="s">
        <v>464</v>
      </c>
      <c r="F30" s="337" t="s">
        <v>464</v>
      </c>
      <c r="G30" s="347">
        <v>70524231</v>
      </c>
      <c r="H30" s="334"/>
      <c r="I30" s="334"/>
      <c r="J30" s="334"/>
      <c r="K30" s="334"/>
      <c r="L30" s="334"/>
      <c r="M30" s="334"/>
    </row>
    <row r="31" spans="1:13" ht="89.25">
      <c r="A31" s="342" t="s">
        <v>541</v>
      </c>
      <c r="B31" s="332"/>
      <c r="C31" s="332"/>
      <c r="D31" s="332"/>
      <c r="E31" s="332"/>
      <c r="F31" s="332"/>
      <c r="G31" s="348"/>
      <c r="H31" s="334"/>
      <c r="I31" s="334"/>
      <c r="J31" s="334"/>
      <c r="K31" s="334"/>
      <c r="L31" s="334"/>
      <c r="M31" s="334"/>
    </row>
    <row r="32" spans="1:13" ht="63.75">
      <c r="A32" s="342" t="s">
        <v>542</v>
      </c>
      <c r="B32" s="332"/>
      <c r="C32" s="332"/>
      <c r="D32" s="332"/>
      <c r="E32" s="332"/>
      <c r="F32" s="332"/>
      <c r="G32" s="348"/>
      <c r="H32" s="334"/>
      <c r="I32" s="334"/>
      <c r="J32" s="334"/>
      <c r="K32" s="334"/>
      <c r="L32" s="334"/>
      <c r="M32" s="334"/>
    </row>
    <row r="33" spans="1:13" ht="25.5">
      <c r="A33" s="342">
        <v>29</v>
      </c>
      <c r="B33" s="332" t="s">
        <v>543</v>
      </c>
      <c r="C33" s="332" t="s">
        <v>544</v>
      </c>
      <c r="D33" s="332" t="s">
        <v>502</v>
      </c>
      <c r="E33" s="333">
        <v>4419000</v>
      </c>
      <c r="F33" s="335">
        <v>6.8</v>
      </c>
      <c r="G33" s="343">
        <v>20032800</v>
      </c>
      <c r="H33" s="334"/>
      <c r="I33" s="334"/>
      <c r="J33" s="334"/>
      <c r="K33" s="334"/>
      <c r="L33" s="334"/>
      <c r="M33" s="334"/>
    </row>
    <row r="34" spans="1:13" ht="76.5">
      <c r="A34" s="342">
        <v>30</v>
      </c>
      <c r="B34" s="332" t="s">
        <v>545</v>
      </c>
      <c r="C34" s="332" t="s">
        <v>546</v>
      </c>
      <c r="D34" s="332" t="s">
        <v>502</v>
      </c>
      <c r="E34" s="333">
        <v>2205000</v>
      </c>
      <c r="F34" s="335">
        <v>3</v>
      </c>
      <c r="G34" s="343">
        <v>4410000</v>
      </c>
      <c r="H34" s="334"/>
      <c r="I34" s="334"/>
      <c r="J34" s="334"/>
      <c r="K34" s="334"/>
      <c r="L34" s="334"/>
      <c r="M34" s="334"/>
    </row>
    <row r="35" spans="1:13" ht="76.5">
      <c r="A35" s="342">
        <v>31</v>
      </c>
      <c r="B35" s="332" t="s">
        <v>547</v>
      </c>
      <c r="C35" s="332" t="s">
        <v>548</v>
      </c>
      <c r="D35" s="332" t="s">
        <v>502</v>
      </c>
      <c r="E35" s="333">
        <v>4419000</v>
      </c>
      <c r="F35" s="335">
        <v>0</v>
      </c>
      <c r="G35" s="343">
        <v>0</v>
      </c>
      <c r="H35" s="334"/>
      <c r="I35" s="334"/>
      <c r="J35" s="334"/>
      <c r="K35" s="334"/>
      <c r="L35" s="334"/>
      <c r="M35" s="334"/>
    </row>
    <row r="36" spans="1:13" ht="76.5">
      <c r="A36" s="342" t="s">
        <v>549</v>
      </c>
      <c r="B36" s="332"/>
      <c r="C36" s="332"/>
      <c r="D36" s="332"/>
      <c r="E36" s="332"/>
      <c r="F36" s="332"/>
      <c r="G36" s="348"/>
      <c r="H36" s="334"/>
      <c r="I36" s="334"/>
      <c r="J36" s="334"/>
      <c r="K36" s="334"/>
      <c r="L36" s="334"/>
      <c r="M36" s="334"/>
    </row>
    <row r="37" spans="1:13" ht="25.5">
      <c r="A37" s="342">
        <v>32</v>
      </c>
      <c r="B37" s="332" t="s">
        <v>550</v>
      </c>
      <c r="C37" s="332" t="s">
        <v>544</v>
      </c>
      <c r="D37" s="332" t="s">
        <v>502</v>
      </c>
      <c r="E37" s="333">
        <v>2209500</v>
      </c>
      <c r="F37" s="335">
        <v>0</v>
      </c>
      <c r="G37" s="343">
        <v>0</v>
      </c>
      <c r="H37" s="334"/>
      <c r="I37" s="334"/>
      <c r="J37" s="334"/>
      <c r="K37" s="334"/>
      <c r="L37" s="334"/>
      <c r="M37" s="334"/>
    </row>
    <row r="38" spans="1:13" ht="76.5">
      <c r="A38" s="342">
        <v>33</v>
      </c>
      <c r="B38" s="332" t="s">
        <v>551</v>
      </c>
      <c r="C38" s="332" t="s">
        <v>546</v>
      </c>
      <c r="D38" s="332" t="s">
        <v>502</v>
      </c>
      <c r="E38" s="333">
        <v>1102500</v>
      </c>
      <c r="F38" s="335">
        <v>0</v>
      </c>
      <c r="G38" s="343">
        <v>0</v>
      </c>
      <c r="H38" s="334"/>
      <c r="I38" s="334"/>
      <c r="J38" s="334"/>
      <c r="K38" s="334"/>
      <c r="L38" s="334"/>
      <c r="M38" s="334"/>
    </row>
    <row r="39" spans="1:13" ht="76.5">
      <c r="A39" s="342">
        <v>34</v>
      </c>
      <c r="B39" s="332" t="s">
        <v>552</v>
      </c>
      <c r="C39" s="332" t="s">
        <v>548</v>
      </c>
      <c r="D39" s="332" t="s">
        <v>502</v>
      </c>
      <c r="E39" s="333">
        <v>2209500</v>
      </c>
      <c r="F39" s="335">
        <v>0</v>
      </c>
      <c r="G39" s="343">
        <v>0</v>
      </c>
      <c r="H39" s="334"/>
      <c r="I39" s="334"/>
      <c r="J39" s="334"/>
      <c r="K39" s="334"/>
      <c r="L39" s="334"/>
      <c r="M39" s="334"/>
    </row>
    <row r="40" spans="1:13" ht="63.75">
      <c r="A40" s="342" t="s">
        <v>553</v>
      </c>
      <c r="B40" s="332"/>
      <c r="C40" s="332"/>
      <c r="D40" s="332"/>
      <c r="E40" s="332"/>
      <c r="F40" s="332"/>
      <c r="G40" s="348"/>
      <c r="H40" s="334"/>
      <c r="I40" s="334"/>
      <c r="J40" s="334"/>
      <c r="K40" s="334"/>
      <c r="L40" s="334"/>
      <c r="M40" s="334"/>
    </row>
    <row r="41" spans="1:13" ht="25.5">
      <c r="A41" s="342">
        <v>35</v>
      </c>
      <c r="B41" s="332" t="s">
        <v>554</v>
      </c>
      <c r="C41" s="332" t="s">
        <v>544</v>
      </c>
      <c r="D41" s="332" t="s">
        <v>502</v>
      </c>
      <c r="E41" s="333">
        <v>4419000</v>
      </c>
      <c r="F41" s="335">
        <v>6.6</v>
      </c>
      <c r="G41" s="343">
        <v>9721800</v>
      </c>
      <c r="H41" s="334"/>
      <c r="I41" s="334"/>
      <c r="J41" s="334"/>
      <c r="K41" s="334"/>
      <c r="L41" s="334"/>
      <c r="M41" s="334"/>
    </row>
    <row r="42" spans="1:13" ht="76.5">
      <c r="A42" s="342">
        <v>36</v>
      </c>
      <c r="B42" s="332" t="s">
        <v>555</v>
      </c>
      <c r="C42" s="332" t="s">
        <v>546</v>
      </c>
      <c r="D42" s="332" t="s">
        <v>502</v>
      </c>
      <c r="E42" s="333">
        <v>2205000</v>
      </c>
      <c r="F42" s="335">
        <v>3</v>
      </c>
      <c r="G42" s="343">
        <v>2205000</v>
      </c>
      <c r="H42" s="334"/>
      <c r="I42" s="334"/>
      <c r="J42" s="334"/>
      <c r="K42" s="334"/>
      <c r="L42" s="334"/>
      <c r="M42" s="334"/>
    </row>
    <row r="43" spans="1:13" ht="76.5">
      <c r="A43" s="342">
        <v>37</v>
      </c>
      <c r="B43" s="332" t="s">
        <v>556</v>
      </c>
      <c r="C43" s="332" t="s">
        <v>548</v>
      </c>
      <c r="D43" s="332" t="s">
        <v>502</v>
      </c>
      <c r="E43" s="333">
        <v>4419000</v>
      </c>
      <c r="F43" s="335"/>
      <c r="G43" s="343">
        <v>0</v>
      </c>
      <c r="H43" s="334"/>
      <c r="I43" s="334"/>
      <c r="J43" s="334"/>
      <c r="K43" s="334"/>
      <c r="L43" s="334"/>
      <c r="M43" s="334"/>
    </row>
    <row r="44" spans="1:13" ht="76.5">
      <c r="A44" s="342" t="s">
        <v>557</v>
      </c>
      <c r="B44" s="332"/>
      <c r="C44" s="332"/>
      <c r="D44" s="332"/>
      <c r="E44" s="332"/>
      <c r="F44" s="332"/>
      <c r="G44" s="348"/>
      <c r="H44" s="334"/>
      <c r="I44" s="334"/>
      <c r="J44" s="334"/>
      <c r="K44" s="334"/>
      <c r="L44" s="334"/>
      <c r="M44" s="334"/>
    </row>
    <row r="45" spans="1:13" ht="25.5">
      <c r="A45" s="342">
        <v>38</v>
      </c>
      <c r="B45" s="332" t="s">
        <v>558</v>
      </c>
      <c r="C45" s="332" t="s">
        <v>544</v>
      </c>
      <c r="D45" s="332" t="s">
        <v>502</v>
      </c>
      <c r="E45" s="333">
        <v>2209500</v>
      </c>
      <c r="F45" s="335">
        <v>0</v>
      </c>
      <c r="G45" s="343">
        <v>0</v>
      </c>
      <c r="H45" s="334"/>
      <c r="I45" s="334"/>
      <c r="J45" s="334"/>
      <c r="K45" s="334"/>
      <c r="L45" s="334"/>
      <c r="M45" s="334"/>
    </row>
    <row r="46" spans="1:13" ht="76.5">
      <c r="A46" s="342">
        <v>39</v>
      </c>
      <c r="B46" s="332" t="s">
        <v>559</v>
      </c>
      <c r="C46" s="332" t="s">
        <v>546</v>
      </c>
      <c r="D46" s="332" t="s">
        <v>502</v>
      </c>
      <c r="E46" s="333">
        <v>1102500</v>
      </c>
      <c r="F46" s="335">
        <v>0</v>
      </c>
      <c r="G46" s="343">
        <v>0</v>
      </c>
      <c r="H46" s="334"/>
      <c r="I46" s="334"/>
      <c r="J46" s="334"/>
      <c r="K46" s="334"/>
      <c r="L46" s="334"/>
      <c r="M46" s="334"/>
    </row>
    <row r="47" spans="1:13" ht="76.5">
      <c r="A47" s="342">
        <v>40</v>
      </c>
      <c r="B47" s="332" t="s">
        <v>560</v>
      </c>
      <c r="C47" s="332" t="s">
        <v>548</v>
      </c>
      <c r="D47" s="332" t="s">
        <v>502</v>
      </c>
      <c r="E47" s="333">
        <v>2209500</v>
      </c>
      <c r="F47" s="335">
        <v>0</v>
      </c>
      <c r="G47" s="343">
        <v>0</v>
      </c>
      <c r="H47" s="334"/>
      <c r="I47" s="334"/>
      <c r="J47" s="334"/>
      <c r="K47" s="334"/>
      <c r="L47" s="334"/>
      <c r="M47" s="334"/>
    </row>
    <row r="48" spans="1:13" ht="12.75">
      <c r="A48" s="529" t="s">
        <v>683</v>
      </c>
      <c r="B48" s="530"/>
      <c r="C48" s="531"/>
      <c r="D48" s="332"/>
      <c r="E48" s="332"/>
      <c r="F48" s="332"/>
      <c r="G48" s="348"/>
      <c r="H48" s="334"/>
      <c r="I48" s="334"/>
      <c r="J48" s="334"/>
      <c r="K48" s="334"/>
      <c r="L48" s="334"/>
      <c r="M48" s="334"/>
    </row>
    <row r="49" spans="1:13" ht="25.5">
      <c r="A49" s="342">
        <v>41</v>
      </c>
      <c r="B49" s="332" t="s">
        <v>561</v>
      </c>
      <c r="C49" s="332" t="s">
        <v>562</v>
      </c>
      <c r="D49" s="332" t="s">
        <v>502</v>
      </c>
      <c r="E49" s="333">
        <v>81700</v>
      </c>
      <c r="F49" s="335">
        <v>70</v>
      </c>
      <c r="G49" s="343">
        <v>3812667</v>
      </c>
      <c r="H49" s="334"/>
      <c r="I49" s="334"/>
      <c r="J49" s="334"/>
      <c r="K49" s="334"/>
      <c r="L49" s="334"/>
      <c r="M49" s="334"/>
    </row>
    <row r="50" spans="1:13" ht="38.25">
      <c r="A50" s="342">
        <v>42</v>
      </c>
      <c r="B50" s="332" t="s">
        <v>563</v>
      </c>
      <c r="C50" s="332" t="s">
        <v>564</v>
      </c>
      <c r="D50" s="332" t="s">
        <v>502</v>
      </c>
      <c r="E50" s="333">
        <v>40850</v>
      </c>
      <c r="F50" s="335">
        <v>0</v>
      </c>
      <c r="G50" s="343">
        <v>0</v>
      </c>
      <c r="H50" s="334"/>
      <c r="I50" s="334"/>
      <c r="J50" s="334"/>
      <c r="K50" s="334"/>
      <c r="L50" s="334"/>
      <c r="M50" s="334"/>
    </row>
    <row r="51" spans="1:13" ht="25.5">
      <c r="A51" s="342">
        <v>43</v>
      </c>
      <c r="B51" s="332" t="s">
        <v>565</v>
      </c>
      <c r="C51" s="332" t="s">
        <v>562</v>
      </c>
      <c r="D51" s="332" t="s">
        <v>502</v>
      </c>
      <c r="E51" s="333">
        <v>81700</v>
      </c>
      <c r="F51" s="333">
        <v>70</v>
      </c>
      <c r="G51" s="343">
        <v>1906333</v>
      </c>
      <c r="H51" s="334"/>
      <c r="I51" s="334"/>
      <c r="J51" s="334"/>
      <c r="K51" s="334"/>
      <c r="L51" s="334"/>
      <c r="M51" s="334"/>
    </row>
    <row r="52" spans="1:13" ht="38.25">
      <c r="A52" s="342">
        <v>44</v>
      </c>
      <c r="B52" s="332" t="s">
        <v>566</v>
      </c>
      <c r="C52" s="332" t="s">
        <v>564</v>
      </c>
      <c r="D52" s="332" t="s">
        <v>502</v>
      </c>
      <c r="E52" s="333">
        <v>40850</v>
      </c>
      <c r="F52" s="333">
        <v>0</v>
      </c>
      <c r="G52" s="343">
        <v>0</v>
      </c>
      <c r="H52" s="334"/>
      <c r="I52" s="334"/>
      <c r="J52" s="334"/>
      <c r="K52" s="334"/>
      <c r="L52" s="334"/>
      <c r="M52" s="334"/>
    </row>
    <row r="53" spans="1:13" ht="76.5">
      <c r="A53" s="342" t="s">
        <v>567</v>
      </c>
      <c r="B53" s="332"/>
      <c r="C53" s="332"/>
      <c r="D53" s="332"/>
      <c r="E53" s="332"/>
      <c r="F53" s="332"/>
      <c r="G53" s="348"/>
      <c r="H53" s="334"/>
      <c r="I53" s="334"/>
      <c r="J53" s="334"/>
      <c r="K53" s="334"/>
      <c r="L53" s="334"/>
      <c r="M53" s="334"/>
    </row>
    <row r="54" spans="1:13" ht="12.75">
      <c r="A54" s="342">
        <v>45</v>
      </c>
      <c r="B54" s="332" t="s">
        <v>568</v>
      </c>
      <c r="C54" s="332" t="s">
        <v>569</v>
      </c>
      <c r="D54" s="332" t="s">
        <v>502</v>
      </c>
      <c r="E54" s="333">
        <v>189000</v>
      </c>
      <c r="F54" s="333">
        <v>0</v>
      </c>
      <c r="G54" s="343">
        <v>0</v>
      </c>
      <c r="H54" s="334"/>
      <c r="I54" s="334"/>
      <c r="J54" s="334"/>
      <c r="K54" s="334"/>
      <c r="L54" s="334"/>
      <c r="M54" s="334"/>
    </row>
    <row r="55" spans="1:13" ht="12.75">
      <c r="A55" s="342">
        <v>46</v>
      </c>
      <c r="B55" s="332" t="s">
        <v>570</v>
      </c>
      <c r="C55" s="332" t="s">
        <v>571</v>
      </c>
      <c r="D55" s="332" t="s">
        <v>502</v>
      </c>
      <c r="E55" s="333">
        <v>189000</v>
      </c>
      <c r="F55" s="333">
        <v>0</v>
      </c>
      <c r="G55" s="343">
        <v>0</v>
      </c>
      <c r="H55" s="334"/>
      <c r="I55" s="334"/>
      <c r="J55" s="334"/>
      <c r="K55" s="334"/>
      <c r="L55" s="334"/>
      <c r="M55" s="334"/>
    </row>
    <row r="56" spans="1:13" ht="63.75">
      <c r="A56" s="342" t="s">
        <v>572</v>
      </c>
      <c r="B56" s="332"/>
      <c r="C56" s="332"/>
      <c r="D56" s="332"/>
      <c r="E56" s="332"/>
      <c r="F56" s="332"/>
      <c r="G56" s="348"/>
      <c r="H56" s="334"/>
      <c r="I56" s="334"/>
      <c r="J56" s="334"/>
      <c r="K56" s="334"/>
      <c r="L56" s="334"/>
      <c r="M56" s="334"/>
    </row>
    <row r="57" spans="1:13" ht="38.25">
      <c r="A57" s="342" t="s">
        <v>562</v>
      </c>
      <c r="B57" s="332"/>
      <c r="C57" s="332"/>
      <c r="D57" s="332"/>
      <c r="E57" s="332"/>
      <c r="F57" s="332"/>
      <c r="G57" s="348"/>
      <c r="H57" s="334"/>
      <c r="I57" s="334"/>
      <c r="J57" s="334"/>
      <c r="K57" s="334"/>
      <c r="L57" s="334"/>
      <c r="M57" s="334"/>
    </row>
    <row r="58" spans="1:13" ht="76.5">
      <c r="A58" s="342">
        <v>47</v>
      </c>
      <c r="B58" s="332" t="s">
        <v>573</v>
      </c>
      <c r="C58" s="332" t="s">
        <v>574</v>
      </c>
      <c r="D58" s="332" t="s">
        <v>502</v>
      </c>
      <c r="E58" s="333">
        <v>401000</v>
      </c>
      <c r="F58" s="335">
        <v>1</v>
      </c>
      <c r="G58" s="343">
        <v>401000</v>
      </c>
      <c r="H58" s="334"/>
      <c r="I58" s="334"/>
      <c r="J58" s="334"/>
      <c r="K58" s="334"/>
      <c r="L58" s="334"/>
      <c r="M58" s="334"/>
    </row>
    <row r="59" spans="1:13" ht="76.5">
      <c r="A59" s="342">
        <v>48</v>
      </c>
      <c r="B59" s="332" t="s">
        <v>575</v>
      </c>
      <c r="C59" s="332" t="s">
        <v>576</v>
      </c>
      <c r="D59" s="332" t="s">
        <v>502</v>
      </c>
      <c r="E59" s="333">
        <v>367584</v>
      </c>
      <c r="F59" s="335">
        <v>0</v>
      </c>
      <c r="G59" s="343">
        <v>0</v>
      </c>
      <c r="H59" s="334"/>
      <c r="I59" s="334"/>
      <c r="J59" s="334"/>
      <c r="K59" s="334"/>
      <c r="L59" s="334"/>
      <c r="M59" s="334"/>
    </row>
    <row r="60" spans="1:13" ht="89.25">
      <c r="A60" s="342">
        <v>49</v>
      </c>
      <c r="B60" s="332" t="s">
        <v>577</v>
      </c>
      <c r="C60" s="332" t="s">
        <v>578</v>
      </c>
      <c r="D60" s="332" t="s">
        <v>502</v>
      </c>
      <c r="E60" s="333">
        <v>1463000</v>
      </c>
      <c r="F60" s="335">
        <v>0</v>
      </c>
      <c r="G60" s="343">
        <v>0</v>
      </c>
      <c r="H60" s="334"/>
      <c r="I60" s="334"/>
      <c r="J60" s="334"/>
      <c r="K60" s="334"/>
      <c r="L60" s="334"/>
      <c r="M60" s="334"/>
    </row>
    <row r="61" spans="1:13" ht="89.25">
      <c r="A61" s="342">
        <v>50</v>
      </c>
      <c r="B61" s="332" t="s">
        <v>579</v>
      </c>
      <c r="C61" s="332" t="s">
        <v>580</v>
      </c>
      <c r="D61" s="332" t="s">
        <v>502</v>
      </c>
      <c r="E61" s="333">
        <v>1341084</v>
      </c>
      <c r="F61" s="335">
        <v>0</v>
      </c>
      <c r="G61" s="343">
        <v>0</v>
      </c>
      <c r="H61" s="334"/>
      <c r="I61" s="334"/>
      <c r="J61" s="334"/>
      <c r="K61" s="334"/>
      <c r="L61" s="334"/>
      <c r="M61" s="334"/>
    </row>
    <row r="62" spans="1:13" ht="76.5">
      <c r="A62" s="342">
        <v>51</v>
      </c>
      <c r="B62" s="332" t="s">
        <v>581</v>
      </c>
      <c r="C62" s="332" t="s">
        <v>582</v>
      </c>
      <c r="D62" s="332" t="s">
        <v>502</v>
      </c>
      <c r="E62" s="333">
        <v>439000</v>
      </c>
      <c r="F62" s="335">
        <v>0</v>
      </c>
      <c r="G62" s="343">
        <v>0</v>
      </c>
      <c r="H62" s="334"/>
      <c r="I62" s="334"/>
      <c r="J62" s="334"/>
      <c r="K62" s="334"/>
      <c r="L62" s="334"/>
      <c r="M62" s="334"/>
    </row>
    <row r="63" spans="1:13" ht="76.5">
      <c r="A63" s="342">
        <v>52</v>
      </c>
      <c r="B63" s="332" t="s">
        <v>583</v>
      </c>
      <c r="C63" s="332" t="s">
        <v>584</v>
      </c>
      <c r="D63" s="332" t="s">
        <v>502</v>
      </c>
      <c r="E63" s="333">
        <v>402418</v>
      </c>
      <c r="F63" s="335">
        <v>0</v>
      </c>
      <c r="G63" s="343">
        <v>0</v>
      </c>
      <c r="H63" s="334"/>
      <c r="I63" s="334"/>
      <c r="J63" s="334"/>
      <c r="K63" s="334"/>
      <c r="L63" s="334"/>
      <c r="M63" s="334"/>
    </row>
    <row r="64" spans="1:13" ht="61.5" customHeight="1">
      <c r="A64" s="342">
        <v>53</v>
      </c>
      <c r="B64" s="332" t="s">
        <v>585</v>
      </c>
      <c r="C64" s="332" t="s">
        <v>586</v>
      </c>
      <c r="D64" s="332" t="s">
        <v>502</v>
      </c>
      <c r="E64" s="333">
        <v>1611000</v>
      </c>
      <c r="F64" s="335">
        <v>0</v>
      </c>
      <c r="G64" s="343">
        <v>0</v>
      </c>
      <c r="H64" s="334"/>
      <c r="I64" s="334"/>
      <c r="J64" s="334"/>
      <c r="K64" s="334"/>
      <c r="L64" s="334"/>
      <c r="M64" s="334"/>
    </row>
    <row r="65" spans="1:13" ht="89.25">
      <c r="A65" s="342">
        <v>54</v>
      </c>
      <c r="B65" s="332" t="s">
        <v>587</v>
      </c>
      <c r="C65" s="332" t="s">
        <v>588</v>
      </c>
      <c r="D65" s="332" t="s">
        <v>502</v>
      </c>
      <c r="E65" s="333">
        <v>1476750</v>
      </c>
      <c r="F65" s="335">
        <v>0</v>
      </c>
      <c r="G65" s="343">
        <v>0</v>
      </c>
      <c r="H65" s="334"/>
      <c r="I65" s="334"/>
      <c r="J65" s="334"/>
      <c r="K65" s="334"/>
      <c r="L65" s="334"/>
      <c r="M65" s="334"/>
    </row>
    <row r="66" spans="1:13" ht="63.75">
      <c r="A66" s="342" t="s">
        <v>564</v>
      </c>
      <c r="B66" s="332"/>
      <c r="C66" s="332"/>
      <c r="D66" s="332"/>
      <c r="E66" s="332"/>
      <c r="F66" s="332"/>
      <c r="G66" s="348"/>
      <c r="H66" s="334"/>
      <c r="I66" s="334"/>
      <c r="J66" s="334"/>
      <c r="K66" s="334"/>
      <c r="L66" s="334"/>
      <c r="M66" s="334"/>
    </row>
    <row r="67" spans="1:13" ht="76.5">
      <c r="A67" s="342">
        <v>55</v>
      </c>
      <c r="B67" s="332" t="s">
        <v>589</v>
      </c>
      <c r="C67" s="332" t="s">
        <v>574</v>
      </c>
      <c r="D67" s="332" t="s">
        <v>502</v>
      </c>
      <c r="E67" s="333">
        <v>200500</v>
      </c>
      <c r="F67" s="335">
        <v>0</v>
      </c>
      <c r="G67" s="343">
        <v>0</v>
      </c>
      <c r="H67" s="334"/>
      <c r="I67" s="334"/>
      <c r="J67" s="334"/>
      <c r="K67" s="334"/>
      <c r="L67" s="334"/>
      <c r="M67" s="334"/>
    </row>
    <row r="68" spans="1:13" ht="76.5">
      <c r="A68" s="342">
        <v>56</v>
      </c>
      <c r="B68" s="332" t="s">
        <v>590</v>
      </c>
      <c r="C68" s="332" t="s">
        <v>576</v>
      </c>
      <c r="D68" s="332" t="s">
        <v>502</v>
      </c>
      <c r="E68" s="333">
        <v>183792</v>
      </c>
      <c r="F68" s="335">
        <v>0</v>
      </c>
      <c r="G68" s="343">
        <v>0</v>
      </c>
      <c r="H68" s="334"/>
      <c r="I68" s="334"/>
      <c r="J68" s="334"/>
      <c r="K68" s="334"/>
      <c r="L68" s="334"/>
      <c r="M68" s="334"/>
    </row>
    <row r="69" spans="1:13" ht="89.25">
      <c r="A69" s="342">
        <v>57</v>
      </c>
      <c r="B69" s="332" t="s">
        <v>591</v>
      </c>
      <c r="C69" s="332" t="s">
        <v>578</v>
      </c>
      <c r="D69" s="332" t="s">
        <v>502</v>
      </c>
      <c r="E69" s="333">
        <v>731500</v>
      </c>
      <c r="F69" s="335">
        <v>0</v>
      </c>
      <c r="G69" s="343">
        <v>0</v>
      </c>
      <c r="H69" s="334"/>
      <c r="I69" s="334"/>
      <c r="J69" s="334"/>
      <c r="K69" s="334"/>
      <c r="L69" s="334"/>
      <c r="M69" s="334"/>
    </row>
    <row r="70" spans="1:13" ht="89.25">
      <c r="A70" s="342">
        <v>58</v>
      </c>
      <c r="B70" s="332" t="s">
        <v>592</v>
      </c>
      <c r="C70" s="332" t="s">
        <v>580</v>
      </c>
      <c r="D70" s="332" t="s">
        <v>502</v>
      </c>
      <c r="E70" s="333">
        <v>670542</v>
      </c>
      <c r="F70" s="335">
        <v>0</v>
      </c>
      <c r="G70" s="343">
        <v>0</v>
      </c>
      <c r="H70" s="334"/>
      <c r="I70" s="334"/>
      <c r="J70" s="334"/>
      <c r="K70" s="334"/>
      <c r="L70" s="334"/>
      <c r="M70" s="334"/>
    </row>
    <row r="71" spans="1:13" ht="76.5">
      <c r="A71" s="342">
        <v>59</v>
      </c>
      <c r="B71" s="332" t="s">
        <v>593</v>
      </c>
      <c r="C71" s="332" t="s">
        <v>582</v>
      </c>
      <c r="D71" s="332" t="s">
        <v>502</v>
      </c>
      <c r="E71" s="333">
        <v>219500</v>
      </c>
      <c r="F71" s="335">
        <v>0</v>
      </c>
      <c r="G71" s="343">
        <v>0</v>
      </c>
      <c r="H71" s="334"/>
      <c r="I71" s="334"/>
      <c r="J71" s="334"/>
      <c r="K71" s="334"/>
      <c r="L71" s="334"/>
      <c r="M71" s="334"/>
    </row>
    <row r="72" spans="1:13" ht="76.5">
      <c r="A72" s="342">
        <v>60</v>
      </c>
      <c r="B72" s="332" t="s">
        <v>594</v>
      </c>
      <c r="C72" s="332" t="s">
        <v>584</v>
      </c>
      <c r="D72" s="332" t="s">
        <v>502</v>
      </c>
      <c r="E72" s="333">
        <v>201209</v>
      </c>
      <c r="F72" s="335">
        <v>0</v>
      </c>
      <c r="G72" s="343">
        <v>0</v>
      </c>
      <c r="H72" s="334"/>
      <c r="I72" s="334"/>
      <c r="J72" s="334"/>
      <c r="K72" s="334"/>
      <c r="L72" s="334"/>
      <c r="M72" s="334"/>
    </row>
    <row r="73" spans="1:13" ht="89.25">
      <c r="A73" s="342">
        <v>61</v>
      </c>
      <c r="B73" s="332" t="s">
        <v>595</v>
      </c>
      <c r="C73" s="332" t="s">
        <v>586</v>
      </c>
      <c r="D73" s="332" t="s">
        <v>502</v>
      </c>
      <c r="E73" s="333">
        <v>805500</v>
      </c>
      <c r="F73" s="335">
        <v>0</v>
      </c>
      <c r="G73" s="343">
        <v>0</v>
      </c>
      <c r="H73" s="334"/>
      <c r="I73" s="334"/>
      <c r="J73" s="334"/>
      <c r="K73" s="334"/>
      <c r="L73" s="334"/>
      <c r="M73" s="334"/>
    </row>
    <row r="74" spans="1:13" ht="89.25">
      <c r="A74" s="342">
        <v>62</v>
      </c>
      <c r="B74" s="332" t="s">
        <v>596</v>
      </c>
      <c r="C74" s="332" t="s">
        <v>588</v>
      </c>
      <c r="D74" s="332" t="s">
        <v>502</v>
      </c>
      <c r="E74" s="333">
        <v>738375</v>
      </c>
      <c r="F74" s="335">
        <v>0</v>
      </c>
      <c r="G74" s="343">
        <v>0</v>
      </c>
      <c r="H74" s="334"/>
      <c r="I74" s="334"/>
      <c r="J74" s="334"/>
      <c r="K74" s="334"/>
      <c r="L74" s="334"/>
      <c r="M74" s="334"/>
    </row>
    <row r="75" spans="1:13" ht="78.75">
      <c r="A75" s="346">
        <v>63</v>
      </c>
      <c r="B75" s="337" t="s">
        <v>597</v>
      </c>
      <c r="C75" s="337" t="s">
        <v>598</v>
      </c>
      <c r="D75" s="337" t="s">
        <v>463</v>
      </c>
      <c r="E75" s="337" t="s">
        <v>464</v>
      </c>
      <c r="F75" s="337" t="s">
        <v>464</v>
      </c>
      <c r="G75" s="347">
        <v>42489600</v>
      </c>
      <c r="H75" s="334"/>
      <c r="I75" s="334"/>
      <c r="J75" s="334"/>
      <c r="K75" s="334"/>
      <c r="L75" s="334"/>
      <c r="M75" s="334"/>
    </row>
    <row r="76" spans="1:13" ht="57">
      <c r="A76" s="338">
        <v>64</v>
      </c>
      <c r="B76" s="327" t="s">
        <v>599</v>
      </c>
      <c r="C76" s="327" t="s">
        <v>600</v>
      </c>
      <c r="D76" s="327" t="s">
        <v>463</v>
      </c>
      <c r="E76" s="327" t="s">
        <v>464</v>
      </c>
      <c r="F76" s="327" t="s">
        <v>464</v>
      </c>
      <c r="G76" s="345">
        <v>7789000</v>
      </c>
      <c r="H76" s="334"/>
      <c r="I76" s="334"/>
      <c r="J76" s="334"/>
      <c r="K76" s="334"/>
      <c r="L76" s="334"/>
      <c r="M76" s="334"/>
    </row>
    <row r="77" spans="1:13" ht="153">
      <c r="A77" s="340" t="s">
        <v>601</v>
      </c>
      <c r="B77" s="332"/>
      <c r="C77" s="332"/>
      <c r="D77" s="332"/>
      <c r="E77" s="332"/>
      <c r="F77" s="332"/>
      <c r="G77" s="348"/>
      <c r="H77" s="334"/>
      <c r="I77" s="334"/>
      <c r="J77" s="334"/>
      <c r="K77" s="334"/>
      <c r="L77" s="334"/>
      <c r="M77" s="334"/>
    </row>
    <row r="78" spans="1:13" ht="51">
      <c r="A78" s="342">
        <v>108</v>
      </c>
      <c r="B78" s="332" t="s">
        <v>602</v>
      </c>
      <c r="C78" s="332" t="s">
        <v>603</v>
      </c>
      <c r="D78" s="332" t="s">
        <v>502</v>
      </c>
      <c r="E78" s="333">
        <v>2848000</v>
      </c>
      <c r="F78" s="336">
        <v>0</v>
      </c>
      <c r="G78" s="343">
        <v>0</v>
      </c>
      <c r="H78" s="334"/>
      <c r="I78" s="334"/>
      <c r="J78" s="334"/>
      <c r="K78" s="334"/>
      <c r="L78" s="334"/>
      <c r="M78" s="334"/>
    </row>
    <row r="79" spans="1:13" ht="25.5">
      <c r="A79" s="342">
        <v>109</v>
      </c>
      <c r="B79" s="332" t="s">
        <v>604</v>
      </c>
      <c r="C79" s="332" t="s">
        <v>605</v>
      </c>
      <c r="D79" s="332" t="s">
        <v>463</v>
      </c>
      <c r="E79" s="332" t="s">
        <v>464</v>
      </c>
      <c r="F79" s="332" t="s">
        <v>464</v>
      </c>
      <c r="G79" s="343">
        <v>0</v>
      </c>
      <c r="H79" s="334"/>
      <c r="I79" s="334"/>
      <c r="J79" s="334"/>
      <c r="K79" s="334"/>
      <c r="L79" s="334"/>
      <c r="M79" s="334"/>
    </row>
    <row r="80" spans="1:13" ht="42.75">
      <c r="A80" s="338" t="s">
        <v>423</v>
      </c>
      <c r="B80" s="327"/>
      <c r="C80" s="327"/>
      <c r="D80" s="327"/>
      <c r="E80" s="327"/>
      <c r="F80" s="327"/>
      <c r="G80" s="339"/>
      <c r="H80" s="334"/>
      <c r="I80" s="334"/>
      <c r="J80" s="334"/>
      <c r="K80" s="334"/>
      <c r="L80" s="334"/>
      <c r="M80" s="334"/>
    </row>
    <row r="81" spans="1:13" ht="38.25">
      <c r="A81" s="342">
        <v>110</v>
      </c>
      <c r="B81" s="332" t="s">
        <v>606</v>
      </c>
      <c r="C81" s="332" t="s">
        <v>607</v>
      </c>
      <c r="D81" s="332" t="s">
        <v>502</v>
      </c>
      <c r="E81" s="333">
        <v>1900000</v>
      </c>
      <c r="F81" s="336">
        <v>5.83</v>
      </c>
      <c r="G81" s="343">
        <v>11077000</v>
      </c>
      <c r="H81" s="334"/>
      <c r="I81" s="334"/>
      <c r="J81" s="334"/>
      <c r="K81" s="334"/>
      <c r="L81" s="334"/>
      <c r="M81" s="334"/>
    </row>
    <row r="82" spans="1:13" ht="25.5">
      <c r="A82" s="342">
        <v>111</v>
      </c>
      <c r="B82" s="332" t="s">
        <v>608</v>
      </c>
      <c r="C82" s="332" t="s">
        <v>609</v>
      </c>
      <c r="D82" s="332" t="s">
        <v>463</v>
      </c>
      <c r="E82" s="332" t="s">
        <v>464</v>
      </c>
      <c r="F82" s="332" t="s">
        <v>464</v>
      </c>
      <c r="G82" s="343">
        <v>17639621</v>
      </c>
      <c r="H82" s="334"/>
      <c r="I82" s="334"/>
      <c r="J82" s="334"/>
      <c r="K82" s="334"/>
      <c r="L82" s="334"/>
      <c r="M82" s="334"/>
    </row>
    <row r="83" spans="1:13" ht="85.5">
      <c r="A83" s="338" t="s">
        <v>684</v>
      </c>
      <c r="B83" s="327"/>
      <c r="C83" s="327"/>
      <c r="D83" s="327"/>
      <c r="E83" s="327"/>
      <c r="F83" s="327"/>
      <c r="G83" s="339"/>
      <c r="H83" s="334"/>
      <c r="I83" s="334"/>
      <c r="J83" s="334"/>
      <c r="K83" s="334"/>
      <c r="L83" s="334"/>
      <c r="M83" s="334"/>
    </row>
    <row r="84" spans="1:13" ht="38.25">
      <c r="A84" s="342">
        <v>112</v>
      </c>
      <c r="B84" s="332" t="s">
        <v>610</v>
      </c>
      <c r="C84" s="332" t="s">
        <v>611</v>
      </c>
      <c r="D84" s="332" t="s">
        <v>463</v>
      </c>
      <c r="E84" s="333">
        <v>542</v>
      </c>
      <c r="F84" s="333">
        <v>208</v>
      </c>
      <c r="G84" s="343">
        <v>112736</v>
      </c>
      <c r="H84" s="334"/>
      <c r="I84" s="334"/>
      <c r="J84" s="334"/>
      <c r="K84" s="334"/>
      <c r="L84" s="334"/>
      <c r="M84" s="334"/>
    </row>
    <row r="85" spans="1:13" ht="42.75">
      <c r="A85" s="338" t="s">
        <v>685</v>
      </c>
      <c r="B85" s="332"/>
      <c r="C85" s="332"/>
      <c r="D85" s="332"/>
      <c r="E85" s="333"/>
      <c r="F85" s="333"/>
      <c r="G85" s="343"/>
      <c r="H85" s="334"/>
      <c r="I85" s="334"/>
      <c r="J85" s="334"/>
      <c r="K85" s="334"/>
      <c r="L85" s="334"/>
      <c r="M85" s="334"/>
    </row>
    <row r="86" spans="1:13" ht="89.25">
      <c r="A86" s="342">
        <v>113</v>
      </c>
      <c r="B86" s="332" t="s">
        <v>686</v>
      </c>
      <c r="C86" s="332" t="s">
        <v>687</v>
      </c>
      <c r="D86" s="332" t="s">
        <v>502</v>
      </c>
      <c r="E86" s="333">
        <v>4419000</v>
      </c>
      <c r="F86" s="335">
        <v>0</v>
      </c>
      <c r="G86" s="343">
        <v>0</v>
      </c>
      <c r="H86" s="334"/>
      <c r="I86" s="334"/>
      <c r="J86" s="334"/>
      <c r="K86" s="334"/>
      <c r="L86" s="334"/>
      <c r="M86" s="334"/>
    </row>
    <row r="87" spans="1:13" ht="89.25">
      <c r="A87" s="342">
        <v>114</v>
      </c>
      <c r="B87" s="332" t="s">
        <v>688</v>
      </c>
      <c r="C87" s="332" t="s">
        <v>689</v>
      </c>
      <c r="D87" s="332" t="s">
        <v>502</v>
      </c>
      <c r="E87" s="333">
        <v>2993000</v>
      </c>
      <c r="F87" s="335">
        <v>2</v>
      </c>
      <c r="G87" s="343">
        <v>5986000</v>
      </c>
      <c r="H87" s="334"/>
      <c r="I87" s="334"/>
      <c r="J87" s="334"/>
      <c r="K87" s="334"/>
      <c r="L87" s="334"/>
      <c r="M87" s="334"/>
    </row>
    <row r="88" spans="1:13" ht="25.5">
      <c r="A88" s="342">
        <v>115</v>
      </c>
      <c r="B88" s="332" t="s">
        <v>690</v>
      </c>
      <c r="C88" s="332" t="s">
        <v>691</v>
      </c>
      <c r="D88" s="332" t="s">
        <v>463</v>
      </c>
      <c r="E88" s="333"/>
      <c r="F88" s="335"/>
      <c r="G88" s="343">
        <v>1017000</v>
      </c>
      <c r="H88" s="334"/>
      <c r="I88" s="334"/>
      <c r="J88" s="334"/>
      <c r="K88" s="334"/>
      <c r="L88" s="334"/>
      <c r="M88" s="334"/>
    </row>
    <row r="89" spans="1:13" ht="94.5">
      <c r="A89" s="346">
        <v>116</v>
      </c>
      <c r="B89" s="337" t="s">
        <v>612</v>
      </c>
      <c r="C89" s="337" t="s">
        <v>613</v>
      </c>
      <c r="D89" s="337" t="s">
        <v>463</v>
      </c>
      <c r="E89" s="337" t="s">
        <v>464</v>
      </c>
      <c r="F89" s="337" t="s">
        <v>464</v>
      </c>
      <c r="G89" s="347">
        <v>43621357</v>
      </c>
      <c r="H89" s="334"/>
      <c r="I89" s="334"/>
      <c r="J89" s="334"/>
      <c r="K89" s="334"/>
      <c r="L89" s="334"/>
      <c r="M89" s="334"/>
    </row>
    <row r="90" spans="1:13" ht="12.75">
      <c r="A90" s="342"/>
      <c r="B90" s="332"/>
      <c r="C90" s="332"/>
      <c r="D90" s="332"/>
      <c r="E90" s="332"/>
      <c r="F90" s="332"/>
      <c r="G90" s="348"/>
      <c r="H90" s="334"/>
      <c r="I90" s="334"/>
      <c r="J90" s="334"/>
      <c r="K90" s="334"/>
      <c r="L90" s="334"/>
      <c r="M90" s="334"/>
    </row>
    <row r="91" spans="1:13" ht="71.25">
      <c r="A91" s="338" t="s">
        <v>614</v>
      </c>
      <c r="B91" s="332"/>
      <c r="C91" s="332"/>
      <c r="D91" s="332"/>
      <c r="E91" s="332"/>
      <c r="F91" s="332"/>
      <c r="G91" s="348"/>
      <c r="H91" s="334"/>
      <c r="I91" s="334"/>
      <c r="J91" s="334"/>
      <c r="K91" s="334"/>
      <c r="L91" s="334"/>
      <c r="M91" s="334"/>
    </row>
    <row r="92" spans="1:13" ht="51">
      <c r="A92" s="342">
        <v>117</v>
      </c>
      <c r="B92" s="332" t="s">
        <v>615</v>
      </c>
      <c r="C92" s="332" t="s">
        <v>616</v>
      </c>
      <c r="D92" s="332" t="s">
        <v>463</v>
      </c>
      <c r="E92" s="333">
        <v>1210</v>
      </c>
      <c r="F92" s="333">
        <v>0</v>
      </c>
      <c r="G92" s="343">
        <v>2858020</v>
      </c>
      <c r="H92" s="334"/>
      <c r="I92" s="334"/>
      <c r="J92" s="334"/>
      <c r="K92" s="334"/>
      <c r="L92" s="334"/>
      <c r="M92" s="334"/>
    </row>
    <row r="93" spans="1:13" ht="57">
      <c r="A93" s="338">
        <v>126</v>
      </c>
      <c r="B93" s="327" t="s">
        <v>617</v>
      </c>
      <c r="C93" s="327" t="s">
        <v>618</v>
      </c>
      <c r="D93" s="327" t="s">
        <v>463</v>
      </c>
      <c r="E93" s="327" t="s">
        <v>464</v>
      </c>
      <c r="F93" s="327" t="s">
        <v>464</v>
      </c>
      <c r="G93" s="345">
        <v>2858020</v>
      </c>
      <c r="H93" s="334"/>
      <c r="I93" s="334"/>
      <c r="J93" s="334"/>
      <c r="K93" s="334"/>
      <c r="L93" s="334"/>
      <c r="M93" s="334"/>
    </row>
    <row r="94" spans="1:13" ht="63.75" thickBot="1">
      <c r="A94" s="358">
        <v>145</v>
      </c>
      <c r="B94" s="359" t="s">
        <v>619</v>
      </c>
      <c r="C94" s="359" t="s">
        <v>620</v>
      </c>
      <c r="D94" s="359" t="s">
        <v>463</v>
      </c>
      <c r="E94" s="359" t="s">
        <v>464</v>
      </c>
      <c r="F94" s="359" t="s">
        <v>464</v>
      </c>
      <c r="G94" s="347">
        <v>2858020</v>
      </c>
      <c r="H94" s="334"/>
      <c r="I94" s="334"/>
      <c r="J94" s="334"/>
      <c r="K94" s="334"/>
      <c r="L94" s="334"/>
      <c r="M94" s="334"/>
    </row>
    <row r="95" spans="1:13" ht="21" thickBot="1">
      <c r="A95" s="522" t="s">
        <v>396</v>
      </c>
      <c r="B95" s="523"/>
      <c r="C95" s="523"/>
      <c r="D95" s="523"/>
      <c r="E95" s="523"/>
      <c r="F95" s="524"/>
      <c r="G95" s="360">
        <f>SUM(G94,G89,G75,G30)</f>
        <v>159493208</v>
      </c>
      <c r="H95" s="334"/>
      <c r="I95" s="334"/>
      <c r="J95" s="334"/>
      <c r="K95" s="334"/>
      <c r="L95" s="334"/>
      <c r="M95" s="334"/>
    </row>
  </sheetData>
  <sheetProtection/>
  <mergeCells count="4">
    <mergeCell ref="A95:F95"/>
    <mergeCell ref="G1:M1"/>
    <mergeCell ref="A2:G2"/>
    <mergeCell ref="A48:C48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13" r:id="rId1"/>
  <headerFooter alignWithMargins="0">
    <oddHeader>&amp;R&amp;"Times New Roman CE,Félkövér dőlt"&amp;11 4. tájékoztató tábla a /2017.(II..)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0"/>
  <sheetViews>
    <sheetView view="pageLayout" workbookViewId="0" topLeftCell="A1">
      <selection activeCell="D3" sqref="D3"/>
    </sheetView>
  </sheetViews>
  <sheetFormatPr defaultColWidth="9.00390625" defaultRowHeight="12.75"/>
  <cols>
    <col min="1" max="1" width="53.375" style="0" bestFit="1" customWidth="1"/>
    <col min="2" max="3" width="17.125" style="0" bestFit="1" customWidth="1"/>
    <col min="4" max="4" width="16.50390625" style="0" customWidth="1"/>
    <col min="5" max="5" width="15.00390625" style="0" bestFit="1" customWidth="1"/>
  </cols>
  <sheetData>
    <row r="1" spans="1:5" ht="63" customHeight="1">
      <c r="A1" s="516" t="s">
        <v>679</v>
      </c>
      <c r="B1" s="516"/>
      <c r="C1" s="516"/>
      <c r="D1" s="516"/>
      <c r="E1" s="289"/>
    </row>
    <row r="2" ht="12.75">
      <c r="A2" t="s">
        <v>707</v>
      </c>
    </row>
    <row r="3" ht="12.75">
      <c r="D3" s="292"/>
    </row>
    <row r="4" ht="12.75">
      <c r="D4" t="s">
        <v>444</v>
      </c>
    </row>
    <row r="5" spans="1:4" ht="12.75">
      <c r="A5" s="291" t="s">
        <v>11</v>
      </c>
      <c r="B5" s="291" t="s">
        <v>425</v>
      </c>
      <c r="C5" s="291" t="s">
        <v>621</v>
      </c>
      <c r="D5" s="291" t="s">
        <v>692</v>
      </c>
    </row>
    <row r="6" spans="1:4" ht="12.75">
      <c r="A6" s="290">
        <v>2</v>
      </c>
      <c r="B6" s="290">
        <v>3</v>
      </c>
      <c r="C6" s="290">
        <v>4</v>
      </c>
      <c r="D6" s="290">
        <v>5</v>
      </c>
    </row>
    <row r="7" spans="1:4" ht="12.75">
      <c r="A7" s="290" t="s">
        <v>440</v>
      </c>
      <c r="B7" s="361">
        <v>159852654</v>
      </c>
      <c r="C7" s="361">
        <v>159852458</v>
      </c>
      <c r="D7" s="361">
        <v>160254125</v>
      </c>
    </row>
    <row r="8" spans="1:4" ht="12.75">
      <c r="A8" s="290" t="s">
        <v>341</v>
      </c>
      <c r="B8" s="361">
        <v>13253000</v>
      </c>
      <c r="C8" s="361">
        <v>14256521</v>
      </c>
      <c r="D8" s="361">
        <v>14251231</v>
      </c>
    </row>
    <row r="9" spans="1:5" ht="12.75">
      <c r="A9" s="290" t="s">
        <v>437</v>
      </c>
      <c r="B9" s="361">
        <v>60636296</v>
      </c>
      <c r="C9" s="361">
        <v>60254652</v>
      </c>
      <c r="D9" s="361">
        <v>60785265</v>
      </c>
      <c r="E9" s="363"/>
    </row>
    <row r="10" spans="1:5" ht="12.75">
      <c r="A10" s="290" t="s">
        <v>381</v>
      </c>
      <c r="B10" s="361">
        <v>84990904</v>
      </c>
      <c r="C10" s="361">
        <v>85452154</v>
      </c>
      <c r="D10" s="361">
        <v>85695284</v>
      </c>
      <c r="E10" s="363"/>
    </row>
    <row r="11" spans="1:4" ht="12.75">
      <c r="A11" s="290" t="s">
        <v>426</v>
      </c>
      <c r="B11" s="361"/>
      <c r="C11" s="361"/>
      <c r="D11" s="361"/>
    </row>
    <row r="12" spans="1:4" ht="12.75">
      <c r="A12" s="290" t="s">
        <v>427</v>
      </c>
      <c r="B12" s="361">
        <v>0</v>
      </c>
      <c r="C12" s="361">
        <v>0</v>
      </c>
      <c r="D12" s="361">
        <v>0</v>
      </c>
    </row>
    <row r="13" spans="1:4" ht="12.75">
      <c r="A13" s="290" t="s">
        <v>8</v>
      </c>
      <c r="B13" s="361"/>
      <c r="C13" s="361"/>
      <c r="D13" s="361"/>
    </row>
    <row r="14" spans="1:4" ht="12.75">
      <c r="A14" s="290" t="s">
        <v>377</v>
      </c>
      <c r="B14" s="361"/>
      <c r="C14" s="361"/>
      <c r="D14" s="361"/>
    </row>
    <row r="15" spans="1:4" ht="12.75">
      <c r="A15" s="290" t="s">
        <v>438</v>
      </c>
      <c r="B15" s="361">
        <f>SUM(B7:B14)</f>
        <v>318732854</v>
      </c>
      <c r="C15" s="361">
        <f>SUM(C7:C14)</f>
        <v>319815785</v>
      </c>
      <c r="D15" s="361">
        <f>SUM(D7:D14)</f>
        <v>320985905</v>
      </c>
    </row>
    <row r="16" spans="1:4" ht="12.75">
      <c r="A16" s="290" t="s">
        <v>428</v>
      </c>
      <c r="B16" s="361">
        <v>38954625</v>
      </c>
      <c r="C16" s="361">
        <v>39564258</v>
      </c>
      <c r="D16" s="361">
        <v>40254685</v>
      </c>
    </row>
    <row r="17" spans="1:4" ht="12.75">
      <c r="A17" s="291" t="s">
        <v>429</v>
      </c>
      <c r="B17" s="362">
        <f>SUM(B15:B16)</f>
        <v>357687479</v>
      </c>
      <c r="C17" s="362">
        <f>SUM(C15:C16)</f>
        <v>359380043</v>
      </c>
      <c r="D17" s="362">
        <f>SUM(D15:D16)</f>
        <v>361240590</v>
      </c>
    </row>
    <row r="18" spans="1:4" ht="12.75">
      <c r="A18" s="290"/>
      <c r="B18" s="361"/>
      <c r="C18" s="361"/>
      <c r="D18" s="361"/>
    </row>
    <row r="19" spans="1:4" ht="12.75">
      <c r="A19" s="290"/>
      <c r="B19" s="361"/>
      <c r="C19" s="361"/>
      <c r="D19" s="361"/>
    </row>
    <row r="20" spans="1:4" ht="12.75">
      <c r="A20" s="290"/>
      <c r="B20" s="361"/>
      <c r="C20" s="361"/>
      <c r="D20" s="361"/>
    </row>
    <row r="21" spans="1:4" ht="12.75">
      <c r="A21" s="290" t="s">
        <v>430</v>
      </c>
      <c r="B21" s="291" t="s">
        <v>424</v>
      </c>
      <c r="C21" s="291" t="s">
        <v>425</v>
      </c>
      <c r="D21" s="291" t="s">
        <v>621</v>
      </c>
    </row>
    <row r="22" spans="1:4" ht="12.75">
      <c r="A22" s="290" t="s">
        <v>431</v>
      </c>
      <c r="B22" s="361">
        <v>332717280</v>
      </c>
      <c r="C22" s="361">
        <v>333256452</v>
      </c>
      <c r="D22" s="361">
        <v>333589652</v>
      </c>
    </row>
    <row r="23" spans="1:4" ht="12.75">
      <c r="A23" s="290" t="s">
        <v>432</v>
      </c>
      <c r="B23" s="361">
        <v>0</v>
      </c>
      <c r="C23" s="361">
        <v>0</v>
      </c>
      <c r="D23" s="361">
        <v>0</v>
      </c>
    </row>
    <row r="24" spans="1:4" ht="12.75">
      <c r="A24" s="290" t="s">
        <v>433</v>
      </c>
      <c r="B24" s="361">
        <v>21970199</v>
      </c>
      <c r="C24" s="361">
        <v>23123591</v>
      </c>
      <c r="D24" s="361">
        <v>21528659</v>
      </c>
    </row>
    <row r="25" spans="1:4" ht="12.75">
      <c r="A25" s="290" t="s">
        <v>434</v>
      </c>
      <c r="B25" s="361">
        <v>0</v>
      </c>
      <c r="C25" s="361">
        <v>0</v>
      </c>
      <c r="D25" s="361">
        <v>3122279</v>
      </c>
    </row>
    <row r="26" spans="1:4" ht="12.75">
      <c r="A26" s="290" t="s">
        <v>435</v>
      </c>
      <c r="B26" s="361">
        <v>0</v>
      </c>
      <c r="C26" s="361">
        <v>0</v>
      </c>
      <c r="D26" s="361">
        <v>0</v>
      </c>
    </row>
    <row r="27" spans="1:4" ht="12.75">
      <c r="A27" s="290" t="s">
        <v>441</v>
      </c>
      <c r="B27" s="361">
        <v>3000000</v>
      </c>
      <c r="C27" s="361">
        <v>3000000</v>
      </c>
      <c r="D27" s="361">
        <v>3000000</v>
      </c>
    </row>
    <row r="28" spans="1:4" ht="12.75">
      <c r="A28" s="290" t="s">
        <v>439</v>
      </c>
      <c r="B28" s="361">
        <f>SUM(B22:B27)</f>
        <v>357687479</v>
      </c>
      <c r="C28" s="361">
        <f>SUM(C22:C27)</f>
        <v>359380043</v>
      </c>
      <c r="D28" s="361">
        <f>SUM(D22:D27)</f>
        <v>361240590</v>
      </c>
    </row>
    <row r="29" spans="1:4" ht="12.75">
      <c r="A29" s="290" t="s">
        <v>436</v>
      </c>
      <c r="B29" s="361">
        <v>0</v>
      </c>
      <c r="C29" s="361">
        <v>0</v>
      </c>
      <c r="D29" s="361"/>
    </row>
    <row r="30" spans="1:4" ht="12.75">
      <c r="A30" s="291" t="s">
        <v>622</v>
      </c>
      <c r="B30" s="362">
        <f>SUM(B28:B29)</f>
        <v>357687479</v>
      </c>
      <c r="C30" s="362">
        <f>SUM(C28:C29)</f>
        <v>359380043</v>
      </c>
      <c r="D30" s="362">
        <f>SUM(D28:D29)</f>
        <v>361240590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7"/>
  <sheetViews>
    <sheetView view="pageLayout" workbookViewId="0" topLeftCell="A1">
      <selection activeCell="A3" sqref="A3:C3"/>
    </sheetView>
  </sheetViews>
  <sheetFormatPr defaultColWidth="9.00390625" defaultRowHeight="12.75"/>
  <cols>
    <col min="1" max="1" width="7.625" style="30" customWidth="1"/>
    <col min="2" max="2" width="56.375" style="30" customWidth="1"/>
    <col min="3" max="3" width="17.50390625" style="31" bestFit="1" customWidth="1"/>
    <col min="4" max="4" width="16.125" style="32" bestFit="1" customWidth="1"/>
    <col min="5" max="5" width="15.875" style="32" bestFit="1" customWidth="1"/>
    <col min="6" max="6" width="16.125" style="32" customWidth="1"/>
    <col min="7" max="16384" width="9.375" style="32" customWidth="1"/>
  </cols>
  <sheetData>
    <row r="1" spans="1:5" s="37" customFormat="1" ht="18" customHeight="1">
      <c r="A1" s="471"/>
      <c r="B1" s="471"/>
      <c r="C1" s="471"/>
      <c r="D1" s="471"/>
      <c r="E1" s="471"/>
    </row>
    <row r="2" spans="1:5" s="37" customFormat="1" ht="18" customHeight="1" thickBot="1">
      <c r="A2" s="364"/>
      <c r="B2" s="498"/>
      <c r="C2" s="498"/>
      <c r="D2" s="498"/>
      <c r="E2" s="38" t="s">
        <v>443</v>
      </c>
    </row>
    <row r="3" spans="1:3" s="37" customFormat="1" ht="18" customHeight="1">
      <c r="A3" s="471" t="s">
        <v>9</v>
      </c>
      <c r="B3" s="471"/>
      <c r="C3" s="471"/>
    </row>
    <row r="4" spans="1:6" s="37" customFormat="1" ht="18" customHeight="1" thickBot="1">
      <c r="A4" s="472" t="s">
        <v>133</v>
      </c>
      <c r="B4" s="472"/>
      <c r="C4" s="399" t="s">
        <v>698</v>
      </c>
      <c r="D4" s="399" t="s">
        <v>696</v>
      </c>
      <c r="E4" s="399" t="s">
        <v>697</v>
      </c>
      <c r="F4" s="37" t="s">
        <v>694</v>
      </c>
    </row>
    <row r="5" spans="1:6" s="37" customFormat="1" ht="18" customHeight="1" thickBot="1">
      <c r="A5" s="39" t="s">
        <v>56</v>
      </c>
      <c r="B5" s="387" t="s">
        <v>11</v>
      </c>
      <c r="C5" s="40" t="s">
        <v>397</v>
      </c>
      <c r="D5" s="40" t="s">
        <v>397</v>
      </c>
      <c r="E5" s="40" t="s">
        <v>397</v>
      </c>
      <c r="F5" s="40" t="s">
        <v>397</v>
      </c>
    </row>
    <row r="6" spans="1:6" s="43" customFormat="1" ht="18" customHeight="1" thickBot="1">
      <c r="A6" s="41">
        <v>1</v>
      </c>
      <c r="B6" s="388">
        <v>2</v>
      </c>
      <c r="C6" s="42">
        <v>3</v>
      </c>
      <c r="D6" s="42">
        <v>4</v>
      </c>
      <c r="E6" s="42"/>
      <c r="F6" s="42"/>
    </row>
    <row r="7" spans="1:6" s="43" customFormat="1" ht="18" customHeight="1" thickBot="1">
      <c r="A7" s="222" t="s">
        <v>12</v>
      </c>
      <c r="B7" s="368" t="s">
        <v>217</v>
      </c>
      <c r="C7" s="223">
        <f>SUM(C8:C11)</f>
        <v>0</v>
      </c>
      <c r="D7" s="223">
        <f>SUM(D8:D13)</f>
        <v>0</v>
      </c>
      <c r="E7" s="223">
        <f>SUM(E8:E13)</f>
        <v>0</v>
      </c>
      <c r="F7" s="223">
        <f>SUM(F8:F13)</f>
        <v>0</v>
      </c>
    </row>
    <row r="8" spans="1:6" s="43" customFormat="1" ht="27">
      <c r="A8" s="229" t="s">
        <v>87</v>
      </c>
      <c r="B8" s="293" t="s">
        <v>403</v>
      </c>
      <c r="C8" s="224"/>
      <c r="D8" s="224"/>
      <c r="E8" s="224"/>
      <c r="F8" s="224"/>
    </row>
    <row r="9" spans="1:6" s="43" customFormat="1" ht="27">
      <c r="A9" s="230" t="s">
        <v>88</v>
      </c>
      <c r="B9" s="262" t="s">
        <v>404</v>
      </c>
      <c r="C9" s="224"/>
      <c r="D9" s="225"/>
      <c r="E9" s="225"/>
      <c r="F9" s="225"/>
    </row>
    <row r="10" spans="1:6" s="43" customFormat="1" ht="27">
      <c r="A10" s="230" t="s">
        <v>89</v>
      </c>
      <c r="B10" s="262" t="s">
        <v>405</v>
      </c>
      <c r="C10" s="224"/>
      <c r="D10" s="225"/>
      <c r="E10" s="225"/>
      <c r="F10" s="225"/>
    </row>
    <row r="11" spans="1:6" s="43" customFormat="1" ht="18.75">
      <c r="A11" s="230" t="s">
        <v>399</v>
      </c>
      <c r="B11" s="262" t="s">
        <v>406</v>
      </c>
      <c r="C11" s="224"/>
      <c r="D11" s="225"/>
      <c r="E11" s="225"/>
      <c r="F11" s="225"/>
    </row>
    <row r="12" spans="1:6" s="43" customFormat="1" ht="25.5">
      <c r="A12" s="230" t="s">
        <v>101</v>
      </c>
      <c r="B12" s="369" t="s">
        <v>408</v>
      </c>
      <c r="C12" s="226"/>
      <c r="D12" s="225"/>
      <c r="E12" s="225"/>
      <c r="F12" s="225"/>
    </row>
    <row r="13" spans="1:6" s="43" customFormat="1" ht="19.5" thickBot="1">
      <c r="A13" s="231" t="s">
        <v>400</v>
      </c>
      <c r="B13" s="262" t="s">
        <v>407</v>
      </c>
      <c r="C13" s="227"/>
      <c r="D13" s="225"/>
      <c r="E13" s="225"/>
      <c r="F13" s="225"/>
    </row>
    <row r="14" spans="1:6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  <c r="D14" s="223">
        <f>+D15+D16+D17+D18+D19</f>
        <v>0</v>
      </c>
      <c r="E14" s="223">
        <f>+E15+E16+E17+E18+E19</f>
        <v>0</v>
      </c>
      <c r="F14" s="223">
        <f>+F15+F16+F17+F18+F19</f>
        <v>0</v>
      </c>
    </row>
    <row r="15" spans="1:6" s="43" customFormat="1" ht="18" customHeight="1">
      <c r="A15" s="229" t="s">
        <v>93</v>
      </c>
      <c r="B15" s="293" t="s">
        <v>218</v>
      </c>
      <c r="C15" s="224"/>
      <c r="D15" s="224"/>
      <c r="E15" s="224"/>
      <c r="F15" s="224"/>
    </row>
    <row r="16" spans="1:6" s="43" customFormat="1" ht="27">
      <c r="A16" s="230" t="s">
        <v>94</v>
      </c>
      <c r="B16" s="262" t="s">
        <v>219</v>
      </c>
      <c r="C16" s="224"/>
      <c r="D16" s="225"/>
      <c r="E16" s="225"/>
      <c r="F16" s="225"/>
    </row>
    <row r="17" spans="1:6" s="43" customFormat="1" ht="27">
      <c r="A17" s="230" t="s">
        <v>95</v>
      </c>
      <c r="B17" s="262" t="s">
        <v>382</v>
      </c>
      <c r="C17" s="224"/>
      <c r="D17" s="225"/>
      <c r="E17" s="225"/>
      <c r="F17" s="225"/>
    </row>
    <row r="18" spans="1:6" s="43" customFormat="1" ht="27">
      <c r="A18" s="230" t="s">
        <v>96</v>
      </c>
      <c r="B18" s="262" t="s">
        <v>383</v>
      </c>
      <c r="C18" s="224"/>
      <c r="D18" s="225"/>
      <c r="E18" s="225"/>
      <c r="F18" s="225"/>
    </row>
    <row r="19" spans="1:6" s="43" customFormat="1" ht="25.5">
      <c r="A19" s="230" t="s">
        <v>97</v>
      </c>
      <c r="B19" s="221" t="s">
        <v>409</v>
      </c>
      <c r="C19" s="224"/>
      <c r="D19" s="225"/>
      <c r="E19" s="225"/>
      <c r="F19" s="225"/>
    </row>
    <row r="20" spans="1:6" s="43" customFormat="1" ht="19.5" thickBot="1">
      <c r="A20" s="231" t="s">
        <v>106</v>
      </c>
      <c r="B20" s="371" t="s">
        <v>220</v>
      </c>
      <c r="C20" s="224"/>
      <c r="D20" s="232"/>
      <c r="E20" s="232"/>
      <c r="F20" s="232"/>
    </row>
    <row r="21" spans="1:6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  <c r="D21" s="223">
        <f>+D22+D23+D24+D25+D26</f>
        <v>0</v>
      </c>
      <c r="E21" s="223">
        <f>+E22+E23+E24+E25+E26</f>
        <v>0</v>
      </c>
      <c r="F21" s="223">
        <f>+F22+F23+F24+F25+F26</f>
        <v>0</v>
      </c>
    </row>
    <row r="22" spans="1:6" s="43" customFormat="1" ht="27">
      <c r="A22" s="229" t="s">
        <v>76</v>
      </c>
      <c r="B22" s="293" t="s">
        <v>401</v>
      </c>
      <c r="C22" s="224"/>
      <c r="D22" s="224"/>
      <c r="E22" s="224"/>
      <c r="F22" s="224"/>
    </row>
    <row r="23" spans="1:6" s="43" customFormat="1" ht="27">
      <c r="A23" s="230" t="s">
        <v>77</v>
      </c>
      <c r="B23" s="262" t="s">
        <v>221</v>
      </c>
      <c r="C23" s="224"/>
      <c r="D23" s="225"/>
      <c r="E23" s="225"/>
      <c r="F23" s="225"/>
    </row>
    <row r="24" spans="1:6" s="43" customFormat="1" ht="27">
      <c r="A24" s="230" t="s">
        <v>78</v>
      </c>
      <c r="B24" s="262" t="s">
        <v>384</v>
      </c>
      <c r="C24" s="224"/>
      <c r="D24" s="225"/>
      <c r="E24" s="225"/>
      <c r="F24" s="225"/>
    </row>
    <row r="25" spans="1:6" s="43" customFormat="1" ht="27">
      <c r="A25" s="230" t="s">
        <v>79</v>
      </c>
      <c r="B25" s="262" t="s">
        <v>385</v>
      </c>
      <c r="C25" s="224"/>
      <c r="D25" s="225"/>
      <c r="E25" s="225"/>
      <c r="F25" s="225"/>
    </row>
    <row r="26" spans="1:6" s="43" customFormat="1" ht="18.75">
      <c r="A26" s="230" t="s">
        <v>150</v>
      </c>
      <c r="B26" s="262" t="s">
        <v>222</v>
      </c>
      <c r="C26" s="224"/>
      <c r="D26" s="225"/>
      <c r="E26" s="225"/>
      <c r="F26" s="225"/>
    </row>
    <row r="27" spans="1:6" s="43" customFormat="1" ht="18" customHeight="1" thickBot="1">
      <c r="A27" s="231" t="s">
        <v>151</v>
      </c>
      <c r="B27" s="371" t="s">
        <v>223</v>
      </c>
      <c r="C27" s="224"/>
      <c r="D27" s="232"/>
      <c r="E27" s="232"/>
      <c r="F27" s="232"/>
    </row>
    <row r="28" spans="1:6" s="43" customFormat="1" ht="18" customHeight="1" thickBot="1">
      <c r="A28" s="228" t="s">
        <v>152</v>
      </c>
      <c r="B28" s="372" t="s">
        <v>224</v>
      </c>
      <c r="C28" s="223">
        <f>+C29+C32+C33+C34</f>
        <v>0</v>
      </c>
      <c r="D28" s="223">
        <f>+D29+D32+D33+D34</f>
        <v>0</v>
      </c>
      <c r="E28" s="223">
        <f>+E29+E32+E33+E34</f>
        <v>0</v>
      </c>
      <c r="F28" s="223">
        <f>+F29+F32+F33+F34</f>
        <v>0</v>
      </c>
    </row>
    <row r="29" spans="1:6" s="43" customFormat="1" ht="18" customHeight="1">
      <c r="A29" s="229" t="s">
        <v>225</v>
      </c>
      <c r="B29" s="293" t="s">
        <v>231</v>
      </c>
      <c r="C29" s="233">
        <f>SUM(C30:C31)</f>
        <v>0</v>
      </c>
      <c r="D29" s="233"/>
      <c r="E29" s="233"/>
      <c r="F29" s="233"/>
    </row>
    <row r="30" spans="1:6" s="43" customFormat="1" ht="18" customHeight="1">
      <c r="A30" s="230" t="s">
        <v>226</v>
      </c>
      <c r="B30" s="262" t="s">
        <v>411</v>
      </c>
      <c r="C30" s="224"/>
      <c r="D30" s="225"/>
      <c r="E30" s="225"/>
      <c r="F30" s="225"/>
    </row>
    <row r="31" spans="1:6" s="43" customFormat="1" ht="18" customHeight="1">
      <c r="A31" s="230" t="s">
        <v>227</v>
      </c>
      <c r="B31" s="262" t="s">
        <v>412</v>
      </c>
      <c r="C31" s="224"/>
      <c r="D31" s="225"/>
      <c r="E31" s="225"/>
      <c r="F31" s="225"/>
    </row>
    <row r="32" spans="1:6" s="43" customFormat="1" ht="18" customHeight="1">
      <c r="A32" s="230" t="s">
        <v>228</v>
      </c>
      <c r="B32" s="262" t="s">
        <v>413</v>
      </c>
      <c r="C32" s="224"/>
      <c r="D32" s="225"/>
      <c r="E32" s="225"/>
      <c r="F32" s="225"/>
    </row>
    <row r="33" spans="1:6" s="43" customFormat="1" ht="18.75">
      <c r="A33" s="230" t="s">
        <v>229</v>
      </c>
      <c r="B33" s="262" t="s">
        <v>232</v>
      </c>
      <c r="C33" s="224"/>
      <c r="D33" s="225"/>
      <c r="E33" s="225"/>
      <c r="F33" s="225"/>
    </row>
    <row r="34" spans="1:6" s="43" customFormat="1" ht="18" customHeight="1" thickBot="1">
      <c r="A34" s="231" t="s">
        <v>230</v>
      </c>
      <c r="B34" s="371" t="s">
        <v>233</v>
      </c>
      <c r="C34" s="224"/>
      <c r="D34" s="232"/>
      <c r="E34" s="232"/>
      <c r="F34" s="232"/>
    </row>
    <row r="35" spans="1:6" s="43" customFormat="1" ht="18" customHeight="1" thickBot="1">
      <c r="A35" s="228" t="s">
        <v>16</v>
      </c>
      <c r="B35" s="372" t="s">
        <v>234</v>
      </c>
      <c r="C35" s="223">
        <f>SUM(C36:C45)</f>
        <v>0</v>
      </c>
      <c r="D35" s="223">
        <f>SUM(D36:D45)</f>
        <v>0</v>
      </c>
      <c r="E35" s="223"/>
      <c r="F35" s="223"/>
    </row>
    <row r="36" spans="1:6" s="43" customFormat="1" ht="18" customHeight="1">
      <c r="A36" s="229" t="s">
        <v>80</v>
      </c>
      <c r="B36" s="293" t="s">
        <v>237</v>
      </c>
      <c r="C36" s="224"/>
      <c r="D36" s="224"/>
      <c r="E36" s="224"/>
      <c r="F36" s="224"/>
    </row>
    <row r="37" spans="1:6" s="43" customFormat="1" ht="18" customHeight="1">
      <c r="A37" s="230" t="s">
        <v>81</v>
      </c>
      <c r="B37" s="262" t="s">
        <v>414</v>
      </c>
      <c r="C37" s="224"/>
      <c r="D37" s="225"/>
      <c r="E37" s="225"/>
      <c r="F37" s="225"/>
    </row>
    <row r="38" spans="1:6" s="43" customFormat="1" ht="18" customHeight="1">
      <c r="A38" s="230" t="s">
        <v>82</v>
      </c>
      <c r="B38" s="262" t="s">
        <v>415</v>
      </c>
      <c r="C38" s="224"/>
      <c r="D38" s="225"/>
      <c r="E38" s="225"/>
      <c r="F38" s="225"/>
    </row>
    <row r="39" spans="1:6" s="43" customFormat="1" ht="18" customHeight="1">
      <c r="A39" s="230" t="s">
        <v>154</v>
      </c>
      <c r="B39" s="262" t="s">
        <v>416</v>
      </c>
      <c r="C39" s="224"/>
      <c r="D39" s="225"/>
      <c r="E39" s="225"/>
      <c r="F39" s="225"/>
    </row>
    <row r="40" spans="1:6" s="43" customFormat="1" ht="18" customHeight="1">
      <c r="A40" s="230" t="s">
        <v>155</v>
      </c>
      <c r="B40" s="262" t="s">
        <v>417</v>
      </c>
      <c r="C40" s="224"/>
      <c r="D40" s="225"/>
      <c r="E40" s="225"/>
      <c r="F40" s="225"/>
    </row>
    <row r="41" spans="1:6" s="43" customFormat="1" ht="18" customHeight="1">
      <c r="A41" s="230" t="s">
        <v>156</v>
      </c>
      <c r="B41" s="262" t="s">
        <v>418</v>
      </c>
      <c r="C41" s="224"/>
      <c r="D41" s="225"/>
      <c r="E41" s="225"/>
      <c r="F41" s="225"/>
    </row>
    <row r="42" spans="1:6" s="43" customFormat="1" ht="18" customHeight="1">
      <c r="A42" s="230" t="s">
        <v>157</v>
      </c>
      <c r="B42" s="262" t="s">
        <v>238</v>
      </c>
      <c r="C42" s="224"/>
      <c r="D42" s="225"/>
      <c r="E42" s="225"/>
      <c r="F42" s="225"/>
    </row>
    <row r="43" spans="1:6" s="43" customFormat="1" ht="18" customHeight="1">
      <c r="A43" s="230" t="s">
        <v>158</v>
      </c>
      <c r="B43" s="262" t="s">
        <v>239</v>
      </c>
      <c r="C43" s="224"/>
      <c r="D43" s="225"/>
      <c r="E43" s="225"/>
      <c r="F43" s="225"/>
    </row>
    <row r="44" spans="1:6" s="43" customFormat="1" ht="18" customHeight="1">
      <c r="A44" s="230" t="s">
        <v>235</v>
      </c>
      <c r="B44" s="262" t="s">
        <v>240</v>
      </c>
      <c r="C44" s="224"/>
      <c r="D44" s="225"/>
      <c r="E44" s="225"/>
      <c r="F44" s="225"/>
    </row>
    <row r="45" spans="1:6" s="43" customFormat="1" ht="18" customHeight="1" thickBot="1">
      <c r="A45" s="231" t="s">
        <v>236</v>
      </c>
      <c r="B45" s="371" t="s">
        <v>419</v>
      </c>
      <c r="C45" s="224"/>
      <c r="D45" s="232">
        <v>0</v>
      </c>
      <c r="E45" s="232"/>
      <c r="F45" s="232"/>
    </row>
    <row r="46" spans="1:6" s="43" customFormat="1" ht="18" customHeight="1" thickBot="1">
      <c r="A46" s="228" t="s">
        <v>17</v>
      </c>
      <c r="B46" s="372" t="s">
        <v>241</v>
      </c>
      <c r="C46" s="223">
        <f>SUM(C47:C51)</f>
        <v>0</v>
      </c>
      <c r="D46" s="223">
        <f>SUM(D47:D51)</f>
        <v>0</v>
      </c>
      <c r="E46" s="223">
        <f>SUM(E47:E51)</f>
        <v>0</v>
      </c>
      <c r="F46" s="223">
        <f>SUM(F47:F51)</f>
        <v>0</v>
      </c>
    </row>
    <row r="47" spans="1:6" s="43" customFormat="1" ht="18" customHeight="1">
      <c r="A47" s="229" t="s">
        <v>83</v>
      </c>
      <c r="B47" s="293" t="s">
        <v>245</v>
      </c>
      <c r="C47" s="224"/>
      <c r="D47" s="224"/>
      <c r="E47" s="224"/>
      <c r="F47" s="224"/>
    </row>
    <row r="48" spans="1:6" s="43" customFormat="1" ht="18" customHeight="1">
      <c r="A48" s="230" t="s">
        <v>84</v>
      </c>
      <c r="B48" s="262" t="s">
        <v>246</v>
      </c>
      <c r="C48" s="224"/>
      <c r="D48" s="225"/>
      <c r="E48" s="225"/>
      <c r="F48" s="225"/>
    </row>
    <row r="49" spans="1:6" s="43" customFormat="1" ht="18" customHeight="1">
      <c r="A49" s="230" t="s">
        <v>242</v>
      </c>
      <c r="B49" s="262" t="s">
        <v>247</v>
      </c>
      <c r="C49" s="224"/>
      <c r="D49" s="225"/>
      <c r="E49" s="225"/>
      <c r="F49" s="225"/>
    </row>
    <row r="50" spans="1:6" s="43" customFormat="1" ht="18" customHeight="1">
      <c r="A50" s="230" t="s">
        <v>243</v>
      </c>
      <c r="B50" s="262" t="s">
        <v>248</v>
      </c>
      <c r="C50" s="224"/>
      <c r="D50" s="225"/>
      <c r="E50" s="225"/>
      <c r="F50" s="225"/>
    </row>
    <row r="51" spans="1:6" s="43" customFormat="1" ht="18" customHeight="1" thickBot="1">
      <c r="A51" s="231" t="s">
        <v>244</v>
      </c>
      <c r="B51" s="371" t="s">
        <v>249</v>
      </c>
      <c r="C51" s="224"/>
      <c r="D51" s="232"/>
      <c r="E51" s="232"/>
      <c r="F51" s="232"/>
    </row>
    <row r="52" spans="1:6" s="43" customFormat="1" ht="26.25" thickBot="1">
      <c r="A52" s="228" t="s">
        <v>159</v>
      </c>
      <c r="B52" s="372" t="s">
        <v>410</v>
      </c>
      <c r="C52" s="223">
        <f>SUM(C53:C55)</f>
        <v>0</v>
      </c>
      <c r="D52" s="223">
        <f>SUM(D53:D55)</f>
        <v>0</v>
      </c>
      <c r="E52" s="223">
        <f>SUM(E53:E55)</f>
        <v>0</v>
      </c>
      <c r="F52" s="223">
        <f>SUM(F53:F55)</f>
        <v>0</v>
      </c>
    </row>
    <row r="53" spans="1:6" s="43" customFormat="1" ht="27">
      <c r="A53" s="229" t="s">
        <v>85</v>
      </c>
      <c r="B53" s="293" t="s">
        <v>392</v>
      </c>
      <c r="C53" s="224"/>
      <c r="D53" s="224"/>
      <c r="E53" s="224"/>
      <c r="F53" s="224"/>
    </row>
    <row r="54" spans="1:6" s="43" customFormat="1" ht="27">
      <c r="A54" s="230" t="s">
        <v>86</v>
      </c>
      <c r="B54" s="262" t="s">
        <v>393</v>
      </c>
      <c r="C54" s="224"/>
      <c r="D54" s="225"/>
      <c r="E54" s="225"/>
      <c r="F54" s="225"/>
    </row>
    <row r="55" spans="1:6" s="43" customFormat="1" ht="18.75">
      <c r="A55" s="230" t="s">
        <v>252</v>
      </c>
      <c r="B55" s="262" t="s">
        <v>250</v>
      </c>
      <c r="C55" s="224"/>
      <c r="D55" s="225"/>
      <c r="E55" s="225"/>
      <c r="F55" s="225"/>
    </row>
    <row r="56" spans="1:6" s="43" customFormat="1" ht="19.5" thickBot="1">
      <c r="A56" s="231" t="s">
        <v>253</v>
      </c>
      <c r="B56" s="371" t="s">
        <v>251</v>
      </c>
      <c r="C56" s="224"/>
      <c r="D56" s="232"/>
      <c r="E56" s="232"/>
      <c r="F56" s="232"/>
    </row>
    <row r="57" spans="1:6" s="43" customFormat="1" ht="18" customHeight="1" thickBot="1">
      <c r="A57" s="228" t="s">
        <v>19</v>
      </c>
      <c r="B57" s="370" t="s">
        <v>254</v>
      </c>
      <c r="C57" s="223">
        <f>SUM(C58:C60)</f>
        <v>0</v>
      </c>
      <c r="D57" s="223">
        <f>SUM(D58:D60)</f>
        <v>0</v>
      </c>
      <c r="E57" s="223">
        <f>SUM(E58:E60)</f>
        <v>0</v>
      </c>
      <c r="F57" s="223">
        <f>SUM(F58:F60)</f>
        <v>0</v>
      </c>
    </row>
    <row r="58" spans="1:6" s="43" customFormat="1" ht="27">
      <c r="A58" s="229" t="s">
        <v>160</v>
      </c>
      <c r="B58" s="293" t="s">
        <v>394</v>
      </c>
      <c r="C58" s="224"/>
      <c r="D58" s="225"/>
      <c r="E58" s="225"/>
      <c r="F58" s="225"/>
    </row>
    <row r="59" spans="1:6" s="43" customFormat="1" ht="27">
      <c r="A59" s="230" t="s">
        <v>161</v>
      </c>
      <c r="B59" s="262" t="s">
        <v>395</v>
      </c>
      <c r="C59" s="224"/>
      <c r="D59" s="225"/>
      <c r="E59" s="225"/>
      <c r="F59" s="225"/>
    </row>
    <row r="60" spans="1:6" s="43" customFormat="1" ht="18.75">
      <c r="A60" s="230" t="s">
        <v>191</v>
      </c>
      <c r="B60" s="262" t="s">
        <v>256</v>
      </c>
      <c r="C60" s="224"/>
      <c r="D60" s="225"/>
      <c r="E60" s="225"/>
      <c r="F60" s="225"/>
    </row>
    <row r="61" spans="1:6" s="43" customFormat="1" ht="19.5" thickBot="1">
      <c r="A61" s="231" t="s">
        <v>255</v>
      </c>
      <c r="B61" s="371" t="s">
        <v>257</v>
      </c>
      <c r="C61" s="224"/>
      <c r="D61" s="225"/>
      <c r="E61" s="225"/>
      <c r="F61" s="225"/>
    </row>
    <row r="62" spans="1:6" s="43" customFormat="1" ht="19.5" thickBot="1">
      <c r="A62" s="228" t="s">
        <v>20</v>
      </c>
      <c r="B62" s="372" t="s">
        <v>258</v>
      </c>
      <c r="C62" s="223">
        <f>+C7+C14+C21+C28+C35+C46+C52+C57</f>
        <v>0</v>
      </c>
      <c r="D62" s="223">
        <f>+D7+D14+D21+D28+D35+D46+D52+D57</f>
        <v>0</v>
      </c>
      <c r="E62" s="223">
        <f>+E7+E14+E21+E28+E35+E46+E52+E57</f>
        <v>0</v>
      </c>
      <c r="F62" s="223">
        <f>+F7+F14+F21+F28+F35+F46+F52+F57</f>
        <v>0</v>
      </c>
    </row>
    <row r="63" spans="1:6" s="43" customFormat="1" ht="18" customHeight="1" thickBot="1">
      <c r="A63" s="234" t="s">
        <v>373</v>
      </c>
      <c r="B63" s="370" t="s">
        <v>639</v>
      </c>
      <c r="C63" s="223">
        <f>SUM(C64:C66)</f>
        <v>0</v>
      </c>
      <c r="D63" s="223">
        <f>SUM(D64:D66)</f>
        <v>0</v>
      </c>
      <c r="E63" s="223">
        <f>SUM(E64:E66)</f>
        <v>0</v>
      </c>
      <c r="F63" s="223">
        <f>SUM(F64:F66)</f>
        <v>0</v>
      </c>
    </row>
    <row r="64" spans="1:6" s="43" customFormat="1" ht="18" customHeight="1">
      <c r="A64" s="229" t="s">
        <v>287</v>
      </c>
      <c r="B64" s="293" t="s">
        <v>259</v>
      </c>
      <c r="C64" s="224"/>
      <c r="D64" s="225"/>
      <c r="E64" s="225"/>
      <c r="F64" s="225"/>
    </row>
    <row r="65" spans="1:6" s="43" customFormat="1" ht="27">
      <c r="A65" s="230" t="s">
        <v>296</v>
      </c>
      <c r="B65" s="262" t="s">
        <v>260</v>
      </c>
      <c r="C65" s="224"/>
      <c r="D65" s="225"/>
      <c r="E65" s="225"/>
      <c r="F65" s="225"/>
    </row>
    <row r="66" spans="1:6" s="43" customFormat="1" ht="19.5" thickBot="1">
      <c r="A66" s="231" t="s">
        <v>297</v>
      </c>
      <c r="B66" s="373" t="s">
        <v>261</v>
      </c>
      <c r="C66" s="224">
        <v>0</v>
      </c>
      <c r="D66" s="225"/>
      <c r="E66" s="225"/>
      <c r="F66" s="225"/>
    </row>
    <row r="67" spans="1:6" s="43" customFormat="1" ht="18" customHeight="1" thickBot="1">
      <c r="A67" s="234" t="s">
        <v>262</v>
      </c>
      <c r="B67" s="370" t="s">
        <v>263</v>
      </c>
      <c r="C67" s="223">
        <f>SUM(C68:C71)</f>
        <v>0</v>
      </c>
      <c r="D67" s="223">
        <f>SUM(D68:D71)</f>
        <v>0</v>
      </c>
      <c r="E67" s="223">
        <f>SUM(E68:E71)</f>
        <v>0</v>
      </c>
      <c r="F67" s="223">
        <f>SUM(F68:F71)</f>
        <v>0</v>
      </c>
    </row>
    <row r="68" spans="1:6" s="43" customFormat="1" ht="27">
      <c r="A68" s="229" t="s">
        <v>130</v>
      </c>
      <c r="B68" s="293" t="s">
        <v>264</v>
      </c>
      <c r="C68" s="224"/>
      <c r="D68" s="225"/>
      <c r="E68" s="225"/>
      <c r="F68" s="225"/>
    </row>
    <row r="69" spans="1:6" s="43" customFormat="1" ht="18.75">
      <c r="A69" s="230" t="s">
        <v>131</v>
      </c>
      <c r="B69" s="262" t="s">
        <v>265</v>
      </c>
      <c r="C69" s="224"/>
      <c r="D69" s="225"/>
      <c r="E69" s="225"/>
      <c r="F69" s="225"/>
    </row>
    <row r="70" spans="1:6" s="43" customFormat="1" ht="27">
      <c r="A70" s="230" t="s">
        <v>288</v>
      </c>
      <c r="B70" s="262" t="s">
        <v>266</v>
      </c>
      <c r="C70" s="224"/>
      <c r="D70" s="225"/>
      <c r="E70" s="225"/>
      <c r="F70" s="225"/>
    </row>
    <row r="71" spans="1:6" s="43" customFormat="1" ht="19.5" thickBot="1">
      <c r="A71" s="231" t="s">
        <v>289</v>
      </c>
      <c r="B71" s="371" t="s">
        <v>267</v>
      </c>
      <c r="C71" s="224"/>
      <c r="D71" s="225"/>
      <c r="E71" s="225"/>
      <c r="F71" s="225"/>
    </row>
    <row r="72" spans="1:6" s="43" customFormat="1" ht="18" customHeight="1" thickBot="1">
      <c r="A72" s="234" t="s">
        <v>268</v>
      </c>
      <c r="B72" s="370" t="s">
        <v>269</v>
      </c>
      <c r="C72" s="223">
        <f>SUM(C73:C74)</f>
        <v>0</v>
      </c>
      <c r="D72" s="223">
        <f>SUM(D73:D74)</f>
        <v>0</v>
      </c>
      <c r="E72" s="223">
        <f>SUM(E73:E74)</f>
        <v>0</v>
      </c>
      <c r="F72" s="223">
        <f>SUM(C72:E72)</f>
        <v>0</v>
      </c>
    </row>
    <row r="73" spans="1:6" s="43" customFormat="1" ht="18" customHeight="1" thickBot="1">
      <c r="A73" s="229" t="s">
        <v>290</v>
      </c>
      <c r="B73" s="293" t="s">
        <v>270</v>
      </c>
      <c r="C73" s="224"/>
      <c r="D73" s="225"/>
      <c r="E73" s="225"/>
      <c r="F73" s="223">
        <f>SUM(C73:E73)</f>
        <v>0</v>
      </c>
    </row>
    <row r="74" spans="1:6" s="43" customFormat="1" ht="18" customHeight="1" thickBot="1">
      <c r="A74" s="231" t="s">
        <v>291</v>
      </c>
      <c r="B74" s="371" t="s">
        <v>699</v>
      </c>
      <c r="C74" s="223"/>
      <c r="D74" s="223"/>
      <c r="E74" s="223"/>
      <c r="F74" s="223"/>
    </row>
    <row r="75" spans="1:6" s="43" customFormat="1" ht="18" customHeight="1" thickBot="1">
      <c r="A75" s="234" t="s">
        <v>271</v>
      </c>
      <c r="B75" s="370" t="s">
        <v>272</v>
      </c>
      <c r="C75" s="223">
        <f>SUM(C76:C78)</f>
        <v>1337849</v>
      </c>
      <c r="D75" s="223">
        <f>SUM(D76:D78)</f>
        <v>11201977</v>
      </c>
      <c r="E75" s="223">
        <f>SUM(E76:E78)</f>
        <v>27863379</v>
      </c>
      <c r="F75" s="223">
        <f>SUM(F76:F78)</f>
        <v>40403205</v>
      </c>
    </row>
    <row r="76" spans="1:6" s="43" customFormat="1" ht="18" customHeight="1">
      <c r="A76" s="229" t="s">
        <v>292</v>
      </c>
      <c r="B76" s="293" t="s">
        <v>446</v>
      </c>
      <c r="C76" s="224"/>
      <c r="D76" s="225"/>
      <c r="E76" s="225"/>
      <c r="F76" s="225"/>
    </row>
    <row r="77" spans="1:6" s="43" customFormat="1" ht="18" customHeight="1" thickBot="1">
      <c r="A77" s="230" t="s">
        <v>293</v>
      </c>
      <c r="B77" s="262" t="s">
        <v>273</v>
      </c>
      <c r="C77" s="224"/>
      <c r="D77" s="225"/>
      <c r="E77" s="225"/>
      <c r="F77" s="225"/>
    </row>
    <row r="78" spans="1:6" s="43" customFormat="1" ht="18" customHeight="1" thickBot="1">
      <c r="A78" s="231" t="s">
        <v>294</v>
      </c>
      <c r="B78" s="371" t="s">
        <v>700</v>
      </c>
      <c r="C78" s="223">
        <v>1337849</v>
      </c>
      <c r="D78" s="223">
        <v>11201977</v>
      </c>
      <c r="E78" s="223">
        <v>27863379</v>
      </c>
      <c r="F78" s="223">
        <f>SUM(C78:E78)</f>
        <v>40403205</v>
      </c>
    </row>
    <row r="79" spans="1:6" s="43" customFormat="1" ht="18" customHeight="1" thickBot="1">
      <c r="A79" s="234" t="s">
        <v>275</v>
      </c>
      <c r="B79" s="370" t="s">
        <v>295</v>
      </c>
      <c r="C79" s="223">
        <f>SUM(C80:C83)</f>
        <v>0</v>
      </c>
      <c r="D79" s="223">
        <f>SUM(D80:D83)</f>
        <v>0</v>
      </c>
      <c r="E79" s="223">
        <f>SUM(E80:E83)</f>
        <v>0</v>
      </c>
      <c r="F79" s="223">
        <f>SUM(F80:F83)</f>
        <v>0</v>
      </c>
    </row>
    <row r="80" spans="1:6" s="43" customFormat="1" ht="18" customHeight="1">
      <c r="A80" s="235" t="s">
        <v>276</v>
      </c>
      <c r="B80" s="293" t="s">
        <v>277</v>
      </c>
      <c r="C80" s="224"/>
      <c r="D80" s="225"/>
      <c r="E80" s="225"/>
      <c r="F80" s="225"/>
    </row>
    <row r="81" spans="1:6" s="43" customFormat="1" ht="30">
      <c r="A81" s="236" t="s">
        <v>278</v>
      </c>
      <c r="B81" s="262" t="s">
        <v>279</v>
      </c>
      <c r="C81" s="224"/>
      <c r="D81" s="225"/>
      <c r="E81" s="225"/>
      <c r="F81" s="225"/>
    </row>
    <row r="82" spans="1:6" s="43" customFormat="1" ht="20.25" customHeight="1">
      <c r="A82" s="236" t="s">
        <v>280</v>
      </c>
      <c r="B82" s="262" t="s">
        <v>281</v>
      </c>
      <c r="C82" s="224"/>
      <c r="D82" s="225"/>
      <c r="E82" s="225"/>
      <c r="F82" s="225"/>
    </row>
    <row r="83" spans="1:6" s="43" customFormat="1" ht="18" customHeight="1" thickBot="1">
      <c r="A83" s="237" t="s">
        <v>282</v>
      </c>
      <c r="B83" s="371" t="s">
        <v>283</v>
      </c>
      <c r="C83" s="224"/>
      <c r="D83" s="225"/>
      <c r="E83" s="225"/>
      <c r="F83" s="225"/>
    </row>
    <row r="84" spans="1:6" s="43" customFormat="1" ht="18" customHeight="1" thickBot="1">
      <c r="A84" s="234" t="s">
        <v>284</v>
      </c>
      <c r="B84" s="370" t="s">
        <v>635</v>
      </c>
      <c r="C84" s="224"/>
      <c r="D84" s="238"/>
      <c r="E84" s="238"/>
      <c r="F84" s="238"/>
    </row>
    <row r="85" spans="1:6" s="43" customFormat="1" ht="27.75" thickBot="1">
      <c r="A85" s="234" t="s">
        <v>285</v>
      </c>
      <c r="B85" s="374" t="s">
        <v>286</v>
      </c>
      <c r="C85" s="223">
        <f>+C63+C67+C72+C75+C79+C84</f>
        <v>1337849</v>
      </c>
      <c r="D85" s="223">
        <f>+D63+D67+D72+D75+D79+D84</f>
        <v>11201977</v>
      </c>
      <c r="E85" s="223">
        <f>+E63+E67+E72+E75+E79+E84</f>
        <v>27863379</v>
      </c>
      <c r="F85" s="223">
        <f>+F63+F67+F72+F75+F79+F84</f>
        <v>40403205</v>
      </c>
    </row>
    <row r="86" spans="1:6" s="43" customFormat="1" ht="18" customHeight="1" thickBot="1">
      <c r="A86" s="239" t="s">
        <v>298</v>
      </c>
      <c r="B86" s="375" t="s">
        <v>378</v>
      </c>
      <c r="C86" s="223">
        <f>+C62+C85</f>
        <v>1337849</v>
      </c>
      <c r="D86" s="223">
        <f>+D62+D85</f>
        <v>11201977</v>
      </c>
      <c r="E86" s="223">
        <f>+E62+E85</f>
        <v>27863379</v>
      </c>
      <c r="F86" s="223">
        <f>+F62+F85</f>
        <v>40403205</v>
      </c>
    </row>
    <row r="87" spans="1:6" s="43" customFormat="1" ht="19.5" thickBot="1">
      <c r="A87" s="240"/>
      <c r="B87" s="376"/>
      <c r="C87" s="241"/>
      <c r="D87" s="241"/>
      <c r="E87" s="242"/>
      <c r="F87" s="242"/>
    </row>
    <row r="88" spans="1:6" s="37" customFormat="1" ht="18" customHeight="1" thickBot="1">
      <c r="A88" s="365" t="s">
        <v>45</v>
      </c>
      <c r="B88" s="377"/>
      <c r="C88" s="366"/>
      <c r="D88" s="366"/>
      <c r="E88" s="246"/>
      <c r="F88" s="246"/>
    </row>
    <row r="89" spans="1:6" s="44" customFormat="1" ht="18" customHeight="1" thickBot="1">
      <c r="A89" s="228" t="s">
        <v>12</v>
      </c>
      <c r="B89" s="378" t="s">
        <v>633</v>
      </c>
      <c r="C89" s="367">
        <f>SUM(C90:C94)</f>
        <v>1337849</v>
      </c>
      <c r="D89" s="367">
        <f>SUM(D90:D94)</f>
        <v>11201977</v>
      </c>
      <c r="E89" s="248">
        <f>SUM(E90:E94)</f>
        <v>27863379</v>
      </c>
      <c r="F89" s="248">
        <f>SUM(C89:E89)</f>
        <v>40403205</v>
      </c>
    </row>
    <row r="90" spans="1:6" s="37" customFormat="1" ht="18" customHeight="1">
      <c r="A90" s="229" t="s">
        <v>87</v>
      </c>
      <c r="B90" s="379" t="s">
        <v>40</v>
      </c>
      <c r="C90" s="224"/>
      <c r="D90" s="224"/>
      <c r="E90" s="224">
        <v>4852621</v>
      </c>
      <c r="F90" s="400">
        <f>SUM(C90:E90)</f>
        <v>4852621</v>
      </c>
    </row>
    <row r="91" spans="1:6" s="43" customFormat="1" ht="18" customHeight="1">
      <c r="A91" s="230" t="s">
        <v>88</v>
      </c>
      <c r="B91" s="264" t="s">
        <v>162</v>
      </c>
      <c r="C91" s="224"/>
      <c r="D91" s="225"/>
      <c r="E91" s="224">
        <v>946261</v>
      </c>
      <c r="F91" s="401">
        <f>SUM(C91:E91)</f>
        <v>946261</v>
      </c>
    </row>
    <row r="92" spans="1:6" s="37" customFormat="1" ht="18" customHeight="1">
      <c r="A92" s="230" t="s">
        <v>89</v>
      </c>
      <c r="B92" s="264" t="s">
        <v>122</v>
      </c>
      <c r="C92" s="224">
        <v>1337849</v>
      </c>
      <c r="D92" s="232">
        <v>11201977</v>
      </c>
      <c r="E92" s="224">
        <v>22064497</v>
      </c>
      <c r="F92" s="401">
        <f>SUM(C92:E92)</f>
        <v>34604323</v>
      </c>
    </row>
    <row r="93" spans="1:6" s="37" customFormat="1" ht="18" customHeight="1">
      <c r="A93" s="230" t="s">
        <v>90</v>
      </c>
      <c r="B93" s="380" t="s">
        <v>163</v>
      </c>
      <c r="C93" s="224"/>
      <c r="D93" s="232"/>
      <c r="E93" s="232"/>
      <c r="F93" s="232"/>
    </row>
    <row r="94" spans="1:6" s="37" customFormat="1" ht="18" customHeight="1">
      <c r="A94" s="230" t="s">
        <v>101</v>
      </c>
      <c r="B94" s="381" t="s">
        <v>164</v>
      </c>
      <c r="C94" s="232">
        <f>SUM(C95:C104)</f>
        <v>0</v>
      </c>
      <c r="D94" s="232"/>
      <c r="E94" s="232"/>
      <c r="F94" s="232"/>
    </row>
    <row r="95" spans="1:6" s="37" customFormat="1" ht="18" customHeight="1">
      <c r="A95" s="230" t="s">
        <v>91</v>
      </c>
      <c r="B95" s="264" t="s">
        <v>301</v>
      </c>
      <c r="C95" s="224"/>
      <c r="D95" s="265"/>
      <c r="E95" s="265"/>
      <c r="F95" s="265"/>
    </row>
    <row r="96" spans="1:6" s="37" customFormat="1" ht="18" customHeight="1">
      <c r="A96" s="230" t="s">
        <v>92</v>
      </c>
      <c r="B96" s="266" t="s">
        <v>302</v>
      </c>
      <c r="C96" s="224"/>
      <c r="D96" s="265"/>
      <c r="E96" s="265"/>
      <c r="F96" s="265"/>
    </row>
    <row r="97" spans="1:6" s="37" customFormat="1" ht="18" customHeight="1">
      <c r="A97" s="230" t="s">
        <v>102</v>
      </c>
      <c r="B97" s="264" t="s">
        <v>303</v>
      </c>
      <c r="C97" s="224"/>
      <c r="D97" s="265"/>
      <c r="E97" s="265"/>
      <c r="F97" s="265"/>
    </row>
    <row r="98" spans="1:6" s="37" customFormat="1" ht="18" customHeight="1">
      <c r="A98" s="230" t="s">
        <v>103</v>
      </c>
      <c r="B98" s="264" t="s">
        <v>640</v>
      </c>
      <c r="C98" s="224"/>
      <c r="D98" s="265"/>
      <c r="E98" s="265"/>
      <c r="F98" s="265"/>
    </row>
    <row r="99" spans="1:6" s="37" customFormat="1" ht="18" customHeight="1">
      <c r="A99" s="230" t="s">
        <v>104</v>
      </c>
      <c r="B99" s="266" t="s">
        <v>305</v>
      </c>
      <c r="C99" s="224"/>
      <c r="D99" s="265"/>
      <c r="E99" s="265"/>
      <c r="F99" s="265"/>
    </row>
    <row r="100" spans="1:6" s="37" customFormat="1" ht="18" customHeight="1">
      <c r="A100" s="230" t="s">
        <v>105</v>
      </c>
      <c r="B100" s="266" t="s">
        <v>306</v>
      </c>
      <c r="C100" s="224"/>
      <c r="D100" s="265"/>
      <c r="E100" s="265"/>
      <c r="F100" s="265"/>
    </row>
    <row r="101" spans="1:6" s="37" customFormat="1" ht="18" customHeight="1">
      <c r="A101" s="230" t="s">
        <v>107</v>
      </c>
      <c r="B101" s="264" t="s">
        <v>641</v>
      </c>
      <c r="C101" s="224"/>
      <c r="D101" s="265"/>
      <c r="E101" s="265"/>
      <c r="F101" s="265"/>
    </row>
    <row r="102" spans="1:6" s="37" customFormat="1" ht="18" customHeight="1">
      <c r="A102" s="251" t="s">
        <v>165</v>
      </c>
      <c r="B102" s="267" t="s">
        <v>308</v>
      </c>
      <c r="C102" s="224"/>
      <c r="D102" s="265"/>
      <c r="E102" s="265"/>
      <c r="F102" s="265"/>
    </row>
    <row r="103" spans="1:6" s="37" customFormat="1" ht="18" customHeight="1">
      <c r="A103" s="230" t="s">
        <v>299</v>
      </c>
      <c r="B103" s="267" t="s">
        <v>309</v>
      </c>
      <c r="C103" s="224"/>
      <c r="D103" s="265"/>
      <c r="E103" s="265"/>
      <c r="F103" s="265"/>
    </row>
    <row r="104" spans="1:6" s="37" customFormat="1" ht="18" customHeight="1" thickBot="1">
      <c r="A104" s="252" t="s">
        <v>300</v>
      </c>
      <c r="B104" s="268" t="s">
        <v>310</v>
      </c>
      <c r="C104" s="224"/>
      <c r="D104" s="269"/>
      <c r="E104" s="269"/>
      <c r="F104" s="269"/>
    </row>
    <row r="105" spans="1:6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  <c r="D105" s="223">
        <f>+D106+D108+D110</f>
        <v>0</v>
      </c>
      <c r="E105" s="223">
        <f>+E106+E108+E110</f>
        <v>0</v>
      </c>
      <c r="F105" s="223">
        <f>+F106+F108+F110</f>
        <v>0</v>
      </c>
    </row>
    <row r="106" spans="1:6" s="37" customFormat="1" ht="18" customHeight="1">
      <c r="A106" s="229" t="s">
        <v>93</v>
      </c>
      <c r="B106" s="264" t="s">
        <v>190</v>
      </c>
      <c r="C106" s="224"/>
      <c r="D106" s="224"/>
      <c r="E106" s="224"/>
      <c r="F106" s="224"/>
    </row>
    <row r="107" spans="1:6" s="37" customFormat="1" ht="18" customHeight="1">
      <c r="A107" s="229" t="s">
        <v>94</v>
      </c>
      <c r="B107" s="267" t="s">
        <v>314</v>
      </c>
      <c r="C107" s="224"/>
      <c r="D107" s="270"/>
      <c r="E107" s="270"/>
      <c r="F107" s="270"/>
    </row>
    <row r="108" spans="1:6" s="37" customFormat="1" ht="18" customHeight="1">
      <c r="A108" s="229" t="s">
        <v>95</v>
      </c>
      <c r="B108" s="267" t="s">
        <v>166</v>
      </c>
      <c r="C108" s="224"/>
      <c r="D108" s="225"/>
      <c r="E108" s="225"/>
      <c r="F108" s="225"/>
    </row>
    <row r="109" spans="1:6" s="37" customFormat="1" ht="18" customHeight="1">
      <c r="A109" s="229" t="s">
        <v>96</v>
      </c>
      <c r="B109" s="267" t="s">
        <v>315</v>
      </c>
      <c r="C109" s="224"/>
      <c r="D109" s="253"/>
      <c r="E109" s="253"/>
      <c r="F109" s="253"/>
    </row>
    <row r="110" spans="1:6" s="37" customFormat="1" ht="18" customHeight="1">
      <c r="A110" s="229" t="s">
        <v>97</v>
      </c>
      <c r="B110" s="383" t="s">
        <v>192</v>
      </c>
      <c r="C110" s="253">
        <f>SUM(C111:C118)</f>
        <v>0</v>
      </c>
      <c r="D110" s="253"/>
      <c r="E110" s="253"/>
      <c r="F110" s="253"/>
    </row>
    <row r="111" spans="1:6" s="37" customFormat="1" ht="25.5">
      <c r="A111" s="229" t="s">
        <v>106</v>
      </c>
      <c r="B111" s="384" t="s">
        <v>386</v>
      </c>
      <c r="C111" s="224"/>
      <c r="D111" s="253"/>
      <c r="E111" s="253"/>
      <c r="F111" s="253"/>
    </row>
    <row r="112" spans="1:6" s="37" customFormat="1" ht="25.5">
      <c r="A112" s="229" t="s">
        <v>108</v>
      </c>
      <c r="B112" s="271" t="s">
        <v>320</v>
      </c>
      <c r="C112" s="224"/>
      <c r="D112" s="272"/>
      <c r="E112" s="272"/>
      <c r="F112" s="272"/>
    </row>
    <row r="113" spans="1:6" s="37" customFormat="1" ht="25.5">
      <c r="A113" s="229" t="s">
        <v>167</v>
      </c>
      <c r="B113" s="264" t="s">
        <v>304</v>
      </c>
      <c r="C113" s="224"/>
      <c r="D113" s="272"/>
      <c r="E113" s="272"/>
      <c r="F113" s="272"/>
    </row>
    <row r="114" spans="1:6" s="37" customFormat="1" ht="18.75">
      <c r="A114" s="229" t="s">
        <v>168</v>
      </c>
      <c r="B114" s="264" t="s">
        <v>319</v>
      </c>
      <c r="C114" s="224"/>
      <c r="D114" s="272"/>
      <c r="E114" s="272"/>
      <c r="F114" s="272"/>
    </row>
    <row r="115" spans="1:6" s="37" customFormat="1" ht="25.5">
      <c r="A115" s="229" t="s">
        <v>169</v>
      </c>
      <c r="B115" s="264" t="s">
        <v>318</v>
      </c>
      <c r="C115" s="224"/>
      <c r="D115" s="272"/>
      <c r="E115" s="272"/>
      <c r="F115" s="272"/>
    </row>
    <row r="116" spans="1:6" s="37" customFormat="1" ht="25.5">
      <c r="A116" s="229" t="s">
        <v>311</v>
      </c>
      <c r="B116" s="264" t="s">
        <v>307</v>
      </c>
      <c r="C116" s="224"/>
      <c r="D116" s="272"/>
      <c r="E116" s="272"/>
      <c r="F116" s="272"/>
    </row>
    <row r="117" spans="1:6" s="37" customFormat="1" ht="18.75">
      <c r="A117" s="229" t="s">
        <v>312</v>
      </c>
      <c r="B117" s="264" t="s">
        <v>317</v>
      </c>
      <c r="C117" s="224"/>
      <c r="D117" s="272"/>
      <c r="E117" s="272"/>
      <c r="F117" s="272"/>
    </row>
    <row r="118" spans="1:6" s="37" customFormat="1" ht="26.25" thickBot="1">
      <c r="A118" s="251" t="s">
        <v>313</v>
      </c>
      <c r="B118" s="264" t="s">
        <v>316</v>
      </c>
      <c r="C118" s="224"/>
      <c r="D118" s="273"/>
      <c r="E118" s="273"/>
      <c r="F118" s="273"/>
    </row>
    <row r="119" spans="1:6" s="37" customFormat="1" ht="18" customHeight="1" thickBot="1">
      <c r="A119" s="228" t="s">
        <v>14</v>
      </c>
      <c r="B119" s="372" t="s">
        <v>321</v>
      </c>
      <c r="C119" s="223">
        <f>+C120+C121</f>
        <v>0</v>
      </c>
      <c r="D119" s="223">
        <f>+D120+D121</f>
        <v>0</v>
      </c>
      <c r="E119" s="223">
        <f>+E120+E121</f>
        <v>0</v>
      </c>
      <c r="F119" s="223">
        <f>+F120+F121</f>
        <v>0</v>
      </c>
    </row>
    <row r="120" spans="1:6" s="37" customFormat="1" ht="18" customHeight="1">
      <c r="A120" s="229" t="s">
        <v>76</v>
      </c>
      <c r="B120" s="271" t="s">
        <v>46</v>
      </c>
      <c r="C120" s="224"/>
      <c r="D120" s="224"/>
      <c r="E120" s="224"/>
      <c r="F120" s="224"/>
    </row>
    <row r="121" spans="1:6" s="37" customFormat="1" ht="18" customHeight="1" thickBot="1">
      <c r="A121" s="231" t="s">
        <v>77</v>
      </c>
      <c r="B121" s="267" t="s">
        <v>47</v>
      </c>
      <c r="C121" s="224"/>
      <c r="D121" s="232"/>
      <c r="E121" s="232"/>
      <c r="F121" s="232"/>
    </row>
    <row r="122" spans="1:6" s="37" customFormat="1" ht="18" customHeight="1" thickBot="1">
      <c r="A122" s="228" t="s">
        <v>15</v>
      </c>
      <c r="B122" s="372" t="s">
        <v>322</v>
      </c>
      <c r="C122" s="223">
        <f>+C89+C105+C119</f>
        <v>1337849</v>
      </c>
      <c r="D122" s="223">
        <f>+D89+D105+D119</f>
        <v>11201977</v>
      </c>
      <c r="E122" s="223">
        <f>+E89+E105+E119</f>
        <v>27863379</v>
      </c>
      <c r="F122" s="223">
        <f>+F89+F105+F119</f>
        <v>40403205</v>
      </c>
    </row>
    <row r="123" spans="1:6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  <c r="D123" s="223">
        <f>+D124+D125+D126</f>
        <v>0</v>
      </c>
      <c r="E123" s="223">
        <f>+E124+E125+E126</f>
        <v>0</v>
      </c>
      <c r="F123" s="223">
        <f>+F124+F125+F126</f>
        <v>0</v>
      </c>
    </row>
    <row r="124" spans="1:6" s="37" customFormat="1" ht="18" customHeight="1">
      <c r="A124" s="229" t="s">
        <v>80</v>
      </c>
      <c r="B124" s="271" t="s">
        <v>323</v>
      </c>
      <c r="C124" s="224"/>
      <c r="D124" s="253"/>
      <c r="E124" s="253"/>
      <c r="F124" s="253"/>
    </row>
    <row r="125" spans="1:6" s="37" customFormat="1" ht="18" customHeight="1">
      <c r="A125" s="229" t="s">
        <v>81</v>
      </c>
      <c r="B125" s="271" t="s">
        <v>643</v>
      </c>
      <c r="C125" s="224"/>
      <c r="D125" s="253"/>
      <c r="E125" s="253"/>
      <c r="F125" s="253"/>
    </row>
    <row r="126" spans="1:6" s="37" customFormat="1" ht="18" customHeight="1" thickBot="1">
      <c r="A126" s="251" t="s">
        <v>82</v>
      </c>
      <c r="B126" s="385" t="s">
        <v>324</v>
      </c>
      <c r="C126" s="224"/>
      <c r="D126" s="253"/>
      <c r="E126" s="253"/>
      <c r="F126" s="253"/>
    </row>
    <row r="127" spans="1:6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  <c r="D127" s="223">
        <f>+D128+D129+D130+D131</f>
        <v>0</v>
      </c>
      <c r="E127" s="223">
        <f>+E128+E129+E130+E131</f>
        <v>0</v>
      </c>
      <c r="F127" s="223">
        <f>+F128+F129+F130+F131</f>
        <v>0</v>
      </c>
    </row>
    <row r="128" spans="1:6" s="37" customFormat="1" ht="18" customHeight="1">
      <c r="A128" s="229" t="s">
        <v>83</v>
      </c>
      <c r="B128" s="271" t="s">
        <v>325</v>
      </c>
      <c r="C128" s="224"/>
      <c r="D128" s="253"/>
      <c r="E128" s="253"/>
      <c r="F128" s="253"/>
    </row>
    <row r="129" spans="1:6" s="37" customFormat="1" ht="18" customHeight="1">
      <c r="A129" s="229" t="s">
        <v>84</v>
      </c>
      <c r="B129" s="271" t="s">
        <v>326</v>
      </c>
      <c r="C129" s="224"/>
      <c r="D129" s="253"/>
      <c r="E129" s="253"/>
      <c r="F129" s="253"/>
    </row>
    <row r="130" spans="1:6" s="37" customFormat="1" ht="18" customHeight="1">
      <c r="A130" s="229" t="s">
        <v>242</v>
      </c>
      <c r="B130" s="271" t="s">
        <v>327</v>
      </c>
      <c r="C130" s="224"/>
      <c r="D130" s="253"/>
      <c r="E130" s="253"/>
      <c r="F130" s="253"/>
    </row>
    <row r="131" spans="1:6" s="37" customFormat="1" ht="18" customHeight="1" thickBot="1">
      <c r="A131" s="251" t="s">
        <v>243</v>
      </c>
      <c r="B131" s="385" t="s">
        <v>328</v>
      </c>
      <c r="C131" s="224"/>
      <c r="D131" s="253"/>
      <c r="E131" s="253"/>
      <c r="F131" s="253"/>
    </row>
    <row r="132" spans="1:6" s="37" customFormat="1" ht="18" customHeight="1" thickBot="1">
      <c r="A132" s="228" t="s">
        <v>18</v>
      </c>
      <c r="B132" s="372" t="s">
        <v>329</v>
      </c>
      <c r="C132" s="223">
        <f>SUM(C133:C136)</f>
        <v>0</v>
      </c>
      <c r="D132" s="223">
        <f>+D133+D134+D135+D136</f>
        <v>0</v>
      </c>
      <c r="E132" s="223">
        <f>+E133+E134+E135+E136</f>
        <v>0</v>
      </c>
      <c r="F132" s="223">
        <f>+F133+F134+F135+F136</f>
        <v>0</v>
      </c>
    </row>
    <row r="133" spans="1:6" s="37" customFormat="1" ht="18" customHeight="1">
      <c r="A133" s="229" t="s">
        <v>85</v>
      </c>
      <c r="B133" s="271" t="s">
        <v>330</v>
      </c>
      <c r="C133" s="224"/>
      <c r="D133" s="253"/>
      <c r="E133" s="253"/>
      <c r="F133" s="253"/>
    </row>
    <row r="134" spans="1:6" s="37" customFormat="1" ht="18" customHeight="1">
      <c r="A134" s="229" t="s">
        <v>86</v>
      </c>
      <c r="B134" s="271" t="s">
        <v>339</v>
      </c>
      <c r="C134" s="224"/>
      <c r="D134" s="253"/>
      <c r="E134" s="253"/>
      <c r="F134" s="253"/>
    </row>
    <row r="135" spans="1:6" s="37" customFormat="1" ht="18" customHeight="1">
      <c r="A135" s="229" t="s">
        <v>252</v>
      </c>
      <c r="B135" s="271" t="s">
        <v>331</v>
      </c>
      <c r="C135" s="224"/>
      <c r="D135" s="253"/>
      <c r="E135" s="253"/>
      <c r="F135" s="253"/>
    </row>
    <row r="136" spans="1:6" s="37" customFormat="1" ht="18" customHeight="1" thickBot="1">
      <c r="A136" s="251" t="s">
        <v>253</v>
      </c>
      <c r="B136" s="385" t="s">
        <v>402</v>
      </c>
      <c r="C136" s="224"/>
      <c r="D136" s="253"/>
      <c r="E136" s="253"/>
      <c r="F136" s="253"/>
    </row>
    <row r="137" spans="1:6" s="37" customFormat="1" ht="18" customHeight="1" thickBot="1">
      <c r="A137" s="228" t="s">
        <v>19</v>
      </c>
      <c r="B137" s="372" t="s">
        <v>332</v>
      </c>
      <c r="C137" s="254">
        <f>SUM(C138:C141)</f>
        <v>0</v>
      </c>
      <c r="D137" s="254">
        <f>+D138+D139+D140+D141</f>
        <v>0</v>
      </c>
      <c r="E137" s="254">
        <f>+E138+E139+E140+E141</f>
        <v>0</v>
      </c>
      <c r="F137" s="254">
        <f>+F138+F139+F140+F141</f>
        <v>0</v>
      </c>
    </row>
    <row r="138" spans="1:6" s="37" customFormat="1" ht="18" customHeight="1">
      <c r="A138" s="229" t="s">
        <v>160</v>
      </c>
      <c r="B138" s="271" t="s">
        <v>333</v>
      </c>
      <c r="C138" s="224"/>
      <c r="D138" s="253"/>
      <c r="E138" s="253"/>
      <c r="F138" s="253"/>
    </row>
    <row r="139" spans="1:6" s="37" customFormat="1" ht="18" customHeight="1">
      <c r="A139" s="229" t="s">
        <v>161</v>
      </c>
      <c r="B139" s="271" t="s">
        <v>334</v>
      </c>
      <c r="C139" s="224"/>
      <c r="D139" s="253"/>
      <c r="E139" s="253"/>
      <c r="F139" s="253"/>
    </row>
    <row r="140" spans="1:6" s="37" customFormat="1" ht="18" customHeight="1">
      <c r="A140" s="229" t="s">
        <v>191</v>
      </c>
      <c r="B140" s="271" t="s">
        <v>335</v>
      </c>
      <c r="C140" s="224"/>
      <c r="D140" s="253"/>
      <c r="E140" s="253"/>
      <c r="F140" s="253"/>
    </row>
    <row r="141" spans="1:6" s="37" customFormat="1" ht="18" customHeight="1" thickBot="1">
      <c r="A141" s="229" t="s">
        <v>255</v>
      </c>
      <c r="B141" s="271" t="s">
        <v>336</v>
      </c>
      <c r="C141" s="224"/>
      <c r="D141" s="253"/>
      <c r="E141" s="253"/>
      <c r="F141" s="253"/>
    </row>
    <row r="142" spans="1:6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  <c r="D142" s="255">
        <f>+D123+D127+D132+D137</f>
        <v>0</v>
      </c>
      <c r="E142" s="255">
        <f>+E123+E127+E132+E137</f>
        <v>0</v>
      </c>
      <c r="F142" s="255">
        <f>+F123+F127+F132+F137</f>
        <v>0</v>
      </c>
    </row>
    <row r="143" spans="1:6" s="37" customFormat="1" ht="18" customHeight="1" thickBot="1">
      <c r="A143" s="256" t="s">
        <v>21</v>
      </c>
      <c r="B143" s="386" t="s">
        <v>338</v>
      </c>
      <c r="C143" s="255">
        <f>+C122+C142</f>
        <v>1337849</v>
      </c>
      <c r="D143" s="255">
        <f>+D122+D142</f>
        <v>11201977</v>
      </c>
      <c r="E143" s="255">
        <f>+E122+E142</f>
        <v>27863379</v>
      </c>
      <c r="F143" s="255">
        <f>+F122+F142</f>
        <v>40403205</v>
      </c>
    </row>
    <row r="144" spans="1:6" s="37" customFormat="1" ht="18" customHeight="1" thickBot="1">
      <c r="A144" s="257"/>
      <c r="B144" s="258"/>
      <c r="C144" s="243"/>
      <c r="D144" s="243"/>
      <c r="E144" s="243"/>
      <c r="F144" s="243"/>
    </row>
    <row r="145" spans="1:9" s="37" customFormat="1" ht="18" customHeight="1" thickBot="1">
      <c r="A145" s="259" t="s">
        <v>420</v>
      </c>
      <c r="B145" s="260"/>
      <c r="C145" s="261"/>
      <c r="D145" s="261"/>
      <c r="E145" s="261">
        <v>2</v>
      </c>
      <c r="F145" s="261"/>
      <c r="G145" s="46"/>
      <c r="H145" s="46"/>
      <c r="I145" s="46"/>
    </row>
    <row r="146" spans="1:6" s="43" customFormat="1" ht="18" customHeight="1" thickBot="1">
      <c r="A146" s="259" t="s">
        <v>182</v>
      </c>
      <c r="B146" s="260"/>
      <c r="C146" s="261"/>
      <c r="D146" s="261"/>
      <c r="E146" s="261"/>
      <c r="F146" s="261"/>
    </row>
    <row r="147" s="37" customFormat="1" ht="18" customHeight="1">
      <c r="C147" s="47"/>
    </row>
  </sheetData>
  <sheetProtection/>
  <mergeCells count="4">
    <mergeCell ref="A3:C3"/>
    <mergeCell ref="A4:B4"/>
    <mergeCell ref="A1:E1"/>
    <mergeCell ref="B2:D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GYERMEKÉTKEZTETÉS 2018. ÉVI KÖLTSÉGVETÉSI MÉRLEGE
&amp;10
&amp;R&amp;"Times New Roman CE,Félkövér dőlt"&amp;11 6. tájékoztató tábla az 1/2018. (III.6.) önkormányzati rendelethez</oddHeader>
  </headerFooter>
  <rowBreaks count="1" manualBreakCount="1">
    <brk id="87" max="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48">
      <selection activeCell="E58" sqref="E58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18" customHeight="1">
      <c r="A1" s="471"/>
      <c r="B1" s="471"/>
      <c r="C1" s="471"/>
    </row>
    <row r="2" spans="1:3" s="37" customFormat="1" ht="18" customHeight="1">
      <c r="A2" s="364"/>
      <c r="B2" s="498" t="s">
        <v>695</v>
      </c>
      <c r="C2" s="498"/>
    </row>
    <row r="3" spans="1:3" s="37" customFormat="1" ht="18" customHeight="1">
      <c r="A3" s="471" t="s">
        <v>9</v>
      </c>
      <c r="B3" s="471"/>
      <c r="C3" s="471"/>
    </row>
    <row r="4" spans="1:3" s="37" customFormat="1" ht="18" customHeight="1" thickBot="1">
      <c r="A4" s="472" t="s">
        <v>133</v>
      </c>
      <c r="B4" s="472"/>
      <c r="C4" s="38" t="s">
        <v>443</v>
      </c>
    </row>
    <row r="5" spans="1:3" s="37" customFormat="1" ht="18" customHeight="1" thickBot="1">
      <c r="A5" s="39" t="s">
        <v>56</v>
      </c>
      <c r="B5" s="387" t="s">
        <v>11</v>
      </c>
      <c r="C5" s="40" t="s">
        <v>397</v>
      </c>
    </row>
    <row r="6" spans="1:3" s="43" customFormat="1" ht="18" customHeight="1" thickBot="1">
      <c r="A6" s="41">
        <v>1</v>
      </c>
      <c r="B6" s="388">
        <v>2</v>
      </c>
      <c r="C6" s="42">
        <v>3</v>
      </c>
    </row>
    <row r="7" spans="1:3" s="43" customFormat="1" ht="18" customHeight="1" thickBot="1">
      <c r="A7" s="222" t="s">
        <v>12</v>
      </c>
      <c r="B7" s="368" t="s">
        <v>217</v>
      </c>
      <c r="C7" s="223">
        <f>SUM(C8:C11)</f>
        <v>0</v>
      </c>
    </row>
    <row r="8" spans="1:3" s="43" customFormat="1" ht="27">
      <c r="A8" s="229" t="s">
        <v>87</v>
      </c>
      <c r="B8" s="293" t="s">
        <v>403</v>
      </c>
      <c r="C8" s="224"/>
    </row>
    <row r="9" spans="1:3" s="43" customFormat="1" ht="27">
      <c r="A9" s="230" t="s">
        <v>88</v>
      </c>
      <c r="B9" s="262" t="s">
        <v>404</v>
      </c>
      <c r="C9" s="224"/>
    </row>
    <row r="10" spans="1:3" s="43" customFormat="1" ht="27">
      <c r="A10" s="230" t="s">
        <v>89</v>
      </c>
      <c r="B10" s="262" t="s">
        <v>405</v>
      </c>
      <c r="C10" s="224"/>
    </row>
    <row r="11" spans="1:3" s="43" customFormat="1" ht="18.75">
      <c r="A11" s="230" t="s">
        <v>399</v>
      </c>
      <c r="B11" s="262" t="s">
        <v>406</v>
      </c>
      <c r="C11" s="224"/>
    </row>
    <row r="12" spans="1:3" s="43" customFormat="1" ht="25.5">
      <c r="A12" s="230" t="s">
        <v>101</v>
      </c>
      <c r="B12" s="369" t="s">
        <v>408</v>
      </c>
      <c r="C12" s="226"/>
    </row>
    <row r="13" spans="1:3" s="43" customFormat="1" ht="19.5" thickBot="1">
      <c r="A13" s="231" t="s">
        <v>400</v>
      </c>
      <c r="B13" s="262" t="s">
        <v>407</v>
      </c>
      <c r="C13" s="227"/>
    </row>
    <row r="14" spans="1:3" s="43" customFormat="1" ht="18" customHeight="1" thickBot="1">
      <c r="A14" s="228" t="s">
        <v>13</v>
      </c>
      <c r="B14" s="370" t="s">
        <v>637</v>
      </c>
      <c r="C14" s="223">
        <f>+C15+C16+C17+C18+C19</f>
        <v>0</v>
      </c>
    </row>
    <row r="15" spans="1:3" s="43" customFormat="1" ht="18" customHeight="1">
      <c r="A15" s="229" t="s">
        <v>93</v>
      </c>
      <c r="B15" s="293" t="s">
        <v>218</v>
      </c>
      <c r="C15" s="224"/>
    </row>
    <row r="16" spans="1:3" s="43" customFormat="1" ht="18.75">
      <c r="A16" s="230" t="s">
        <v>94</v>
      </c>
      <c r="B16" s="262" t="s">
        <v>219</v>
      </c>
      <c r="C16" s="224"/>
    </row>
    <row r="17" spans="1:3" s="43" customFormat="1" ht="27">
      <c r="A17" s="230" t="s">
        <v>95</v>
      </c>
      <c r="B17" s="262" t="s">
        <v>382</v>
      </c>
      <c r="C17" s="224"/>
    </row>
    <row r="18" spans="1:3" s="43" customFormat="1" ht="27">
      <c r="A18" s="230" t="s">
        <v>96</v>
      </c>
      <c r="B18" s="262" t="s">
        <v>383</v>
      </c>
      <c r="C18" s="224"/>
    </row>
    <row r="19" spans="1:3" s="43" customFormat="1" ht="25.5">
      <c r="A19" s="230" t="s">
        <v>97</v>
      </c>
      <c r="B19" s="221" t="s">
        <v>409</v>
      </c>
      <c r="C19" s="224"/>
    </row>
    <row r="20" spans="1:3" s="43" customFormat="1" ht="19.5" thickBot="1">
      <c r="A20" s="231" t="s">
        <v>106</v>
      </c>
      <c r="B20" s="371" t="s">
        <v>220</v>
      </c>
      <c r="C20" s="224"/>
    </row>
    <row r="21" spans="1:3" s="43" customFormat="1" ht="18" customHeight="1" thickBot="1">
      <c r="A21" s="228" t="s">
        <v>14</v>
      </c>
      <c r="B21" s="372" t="s">
        <v>638</v>
      </c>
      <c r="C21" s="223">
        <f>+C22+C23+C24+C25+C26</f>
        <v>0</v>
      </c>
    </row>
    <row r="22" spans="1:3" s="43" customFormat="1" ht="18.75">
      <c r="A22" s="229" t="s">
        <v>76</v>
      </c>
      <c r="B22" s="293" t="s">
        <v>401</v>
      </c>
      <c r="C22" s="224"/>
    </row>
    <row r="23" spans="1:3" s="43" customFormat="1" ht="27">
      <c r="A23" s="230" t="s">
        <v>77</v>
      </c>
      <c r="B23" s="262" t="s">
        <v>221</v>
      </c>
      <c r="C23" s="224"/>
    </row>
    <row r="24" spans="1:3" s="43" customFormat="1" ht="27">
      <c r="A24" s="230" t="s">
        <v>78</v>
      </c>
      <c r="B24" s="262" t="s">
        <v>384</v>
      </c>
      <c r="C24" s="224"/>
    </row>
    <row r="25" spans="1:3" s="43" customFormat="1" ht="27">
      <c r="A25" s="230" t="s">
        <v>79</v>
      </c>
      <c r="B25" s="262" t="s">
        <v>385</v>
      </c>
      <c r="C25" s="224"/>
    </row>
    <row r="26" spans="1:3" s="43" customFormat="1" ht="18.75">
      <c r="A26" s="230" t="s">
        <v>150</v>
      </c>
      <c r="B26" s="262" t="s">
        <v>222</v>
      </c>
      <c r="C26" s="224"/>
    </row>
    <row r="27" spans="1:3" s="43" customFormat="1" ht="18" customHeight="1" thickBot="1">
      <c r="A27" s="231" t="s">
        <v>151</v>
      </c>
      <c r="B27" s="371" t="s">
        <v>223</v>
      </c>
      <c r="C27" s="224"/>
    </row>
    <row r="28" spans="1:3" s="43" customFormat="1" ht="18" customHeight="1" thickBot="1">
      <c r="A28" s="228" t="s">
        <v>152</v>
      </c>
      <c r="B28" s="372" t="s">
        <v>224</v>
      </c>
      <c r="C28" s="223">
        <f>+C29+C32+C33+C34</f>
        <v>0</v>
      </c>
    </row>
    <row r="29" spans="1:3" s="43" customFormat="1" ht="18" customHeight="1">
      <c r="A29" s="229" t="s">
        <v>225</v>
      </c>
      <c r="B29" s="293" t="s">
        <v>231</v>
      </c>
      <c r="C29" s="233">
        <f>SUM(C30:C31)</f>
        <v>0</v>
      </c>
    </row>
    <row r="30" spans="1:3" s="43" customFormat="1" ht="18" customHeight="1">
      <c r="A30" s="230" t="s">
        <v>226</v>
      </c>
      <c r="B30" s="262" t="s">
        <v>411</v>
      </c>
      <c r="C30" s="224"/>
    </row>
    <row r="31" spans="1:3" s="43" customFormat="1" ht="18" customHeight="1">
      <c r="A31" s="230" t="s">
        <v>227</v>
      </c>
      <c r="B31" s="262" t="s">
        <v>412</v>
      </c>
      <c r="C31" s="224"/>
    </row>
    <row r="32" spans="1:3" s="43" customFormat="1" ht="18" customHeight="1">
      <c r="A32" s="230" t="s">
        <v>228</v>
      </c>
      <c r="B32" s="262" t="s">
        <v>413</v>
      </c>
      <c r="C32" s="224"/>
    </row>
    <row r="33" spans="1:3" s="43" customFormat="1" ht="18.75">
      <c r="A33" s="230" t="s">
        <v>229</v>
      </c>
      <c r="B33" s="262" t="s">
        <v>232</v>
      </c>
      <c r="C33" s="224"/>
    </row>
    <row r="34" spans="1:3" s="43" customFormat="1" ht="18" customHeight="1" thickBot="1">
      <c r="A34" s="231" t="s">
        <v>230</v>
      </c>
      <c r="B34" s="371" t="s">
        <v>233</v>
      </c>
      <c r="C34" s="224"/>
    </row>
    <row r="35" spans="1:3" s="43" customFormat="1" ht="18" customHeight="1" thickBot="1">
      <c r="A35" s="228" t="s">
        <v>16</v>
      </c>
      <c r="B35" s="372" t="s">
        <v>234</v>
      </c>
      <c r="C35" s="223">
        <f>SUM(C36:C45)</f>
        <v>0</v>
      </c>
    </row>
    <row r="36" spans="1:3" s="43" customFormat="1" ht="18" customHeight="1">
      <c r="A36" s="229" t="s">
        <v>80</v>
      </c>
      <c r="B36" s="293" t="s">
        <v>237</v>
      </c>
      <c r="C36" s="224"/>
    </row>
    <row r="37" spans="1:3" s="43" customFormat="1" ht="18" customHeight="1">
      <c r="A37" s="230" t="s">
        <v>81</v>
      </c>
      <c r="B37" s="262" t="s">
        <v>414</v>
      </c>
      <c r="C37" s="224"/>
    </row>
    <row r="38" spans="1:3" s="43" customFormat="1" ht="18" customHeight="1">
      <c r="A38" s="230" t="s">
        <v>82</v>
      </c>
      <c r="B38" s="262" t="s">
        <v>415</v>
      </c>
      <c r="C38" s="224"/>
    </row>
    <row r="39" spans="1:3" s="43" customFormat="1" ht="18" customHeight="1">
      <c r="A39" s="230" t="s">
        <v>154</v>
      </c>
      <c r="B39" s="262" t="s">
        <v>416</v>
      </c>
      <c r="C39" s="224"/>
    </row>
    <row r="40" spans="1:3" s="43" customFormat="1" ht="18" customHeight="1">
      <c r="A40" s="230" t="s">
        <v>155</v>
      </c>
      <c r="B40" s="262" t="s">
        <v>417</v>
      </c>
      <c r="C40" s="224"/>
    </row>
    <row r="41" spans="1:3" s="43" customFormat="1" ht="18" customHeight="1">
      <c r="A41" s="230" t="s">
        <v>156</v>
      </c>
      <c r="B41" s="262" t="s">
        <v>418</v>
      </c>
      <c r="C41" s="224"/>
    </row>
    <row r="42" spans="1:3" s="43" customFormat="1" ht="18" customHeight="1">
      <c r="A42" s="230" t="s">
        <v>157</v>
      </c>
      <c r="B42" s="262" t="s">
        <v>238</v>
      </c>
      <c r="C42" s="224"/>
    </row>
    <row r="43" spans="1:3" s="43" customFormat="1" ht="18" customHeight="1">
      <c r="A43" s="230" t="s">
        <v>158</v>
      </c>
      <c r="B43" s="262" t="s">
        <v>239</v>
      </c>
      <c r="C43" s="224"/>
    </row>
    <row r="44" spans="1:3" s="43" customFormat="1" ht="18" customHeight="1">
      <c r="A44" s="230" t="s">
        <v>235</v>
      </c>
      <c r="B44" s="262" t="s">
        <v>240</v>
      </c>
      <c r="C44" s="224"/>
    </row>
    <row r="45" spans="1:3" s="43" customFormat="1" ht="18" customHeight="1" thickBot="1">
      <c r="A45" s="231" t="s">
        <v>236</v>
      </c>
      <c r="B45" s="371" t="s">
        <v>419</v>
      </c>
      <c r="C45" s="224"/>
    </row>
    <row r="46" spans="1:3" s="43" customFormat="1" ht="18" customHeight="1" thickBot="1">
      <c r="A46" s="228" t="s">
        <v>17</v>
      </c>
      <c r="B46" s="372" t="s">
        <v>241</v>
      </c>
      <c r="C46" s="223">
        <f>SUM(C47:C51)</f>
        <v>0</v>
      </c>
    </row>
    <row r="47" spans="1:3" s="43" customFormat="1" ht="18" customHeight="1">
      <c r="A47" s="229" t="s">
        <v>83</v>
      </c>
      <c r="B47" s="293" t="s">
        <v>245</v>
      </c>
      <c r="C47" s="224"/>
    </row>
    <row r="48" spans="1:3" s="43" customFormat="1" ht="18" customHeight="1">
      <c r="A48" s="230" t="s">
        <v>84</v>
      </c>
      <c r="B48" s="262" t="s">
        <v>246</v>
      </c>
      <c r="C48" s="224"/>
    </row>
    <row r="49" spans="1:3" s="43" customFormat="1" ht="18" customHeight="1">
      <c r="A49" s="230" t="s">
        <v>242</v>
      </c>
      <c r="B49" s="262" t="s">
        <v>247</v>
      </c>
      <c r="C49" s="224"/>
    </row>
    <row r="50" spans="1:3" s="43" customFormat="1" ht="18" customHeight="1">
      <c r="A50" s="230" t="s">
        <v>243</v>
      </c>
      <c r="B50" s="262" t="s">
        <v>248</v>
      </c>
      <c r="C50" s="224"/>
    </row>
    <row r="51" spans="1:3" s="43" customFormat="1" ht="18" customHeight="1" thickBot="1">
      <c r="A51" s="231" t="s">
        <v>244</v>
      </c>
      <c r="B51" s="371" t="s">
        <v>249</v>
      </c>
      <c r="C51" s="224"/>
    </row>
    <row r="52" spans="1:3" s="43" customFormat="1" ht="26.25" thickBot="1">
      <c r="A52" s="228" t="s">
        <v>159</v>
      </c>
      <c r="B52" s="372" t="s">
        <v>410</v>
      </c>
      <c r="C52" s="223">
        <f>SUM(C53:C55)</f>
        <v>0</v>
      </c>
    </row>
    <row r="53" spans="1:3" s="43" customFormat="1" ht="27">
      <c r="A53" s="229" t="s">
        <v>85</v>
      </c>
      <c r="B53" s="293" t="s">
        <v>392</v>
      </c>
      <c r="C53" s="224"/>
    </row>
    <row r="54" spans="1:3" s="43" customFormat="1" ht="27">
      <c r="A54" s="230" t="s">
        <v>86</v>
      </c>
      <c r="B54" s="262" t="s">
        <v>393</v>
      </c>
      <c r="C54" s="224"/>
    </row>
    <row r="55" spans="1:3" s="43" customFormat="1" ht="18.75">
      <c r="A55" s="230" t="s">
        <v>252</v>
      </c>
      <c r="B55" s="262" t="s">
        <v>250</v>
      </c>
      <c r="C55" s="224"/>
    </row>
    <row r="56" spans="1:3" s="43" customFormat="1" ht="19.5" thickBot="1">
      <c r="A56" s="231" t="s">
        <v>253</v>
      </c>
      <c r="B56" s="371" t="s">
        <v>251</v>
      </c>
      <c r="C56" s="224"/>
    </row>
    <row r="57" spans="1:3" s="43" customFormat="1" ht="18" customHeight="1" thickBot="1">
      <c r="A57" s="228" t="s">
        <v>19</v>
      </c>
      <c r="B57" s="370" t="s">
        <v>254</v>
      </c>
      <c r="C57" s="223">
        <f>SUM(C58:C60)</f>
        <v>0</v>
      </c>
    </row>
    <row r="58" spans="1:3" s="43" customFormat="1" ht="27">
      <c r="A58" s="229" t="s">
        <v>160</v>
      </c>
      <c r="B58" s="293" t="s">
        <v>394</v>
      </c>
      <c r="C58" s="224"/>
    </row>
    <row r="59" spans="1:3" s="43" customFormat="1" ht="18.75">
      <c r="A59" s="230" t="s">
        <v>161</v>
      </c>
      <c r="B59" s="262" t="s">
        <v>395</v>
      </c>
      <c r="C59" s="224"/>
    </row>
    <row r="60" spans="1:3" s="43" customFormat="1" ht="18.75">
      <c r="A60" s="230" t="s">
        <v>191</v>
      </c>
      <c r="B60" s="262" t="s">
        <v>256</v>
      </c>
      <c r="C60" s="224"/>
    </row>
    <row r="61" spans="1:3" s="43" customFormat="1" ht="19.5" thickBot="1">
      <c r="A61" s="231" t="s">
        <v>255</v>
      </c>
      <c r="B61" s="371" t="s">
        <v>257</v>
      </c>
      <c r="C61" s="224"/>
    </row>
    <row r="62" spans="1:3" s="43" customFormat="1" ht="19.5" thickBot="1">
      <c r="A62" s="228" t="s">
        <v>20</v>
      </c>
      <c r="B62" s="372" t="s">
        <v>258</v>
      </c>
      <c r="C62" s="223">
        <f>+C7+C14+C21+C28+C35+C46+C52+C57</f>
        <v>0</v>
      </c>
    </row>
    <row r="63" spans="1:3" s="43" customFormat="1" ht="18" customHeight="1" thickBot="1">
      <c r="A63" s="234" t="s">
        <v>373</v>
      </c>
      <c r="B63" s="370" t="s">
        <v>639</v>
      </c>
      <c r="C63" s="223">
        <f>SUM(C64:C66)</f>
        <v>0</v>
      </c>
    </row>
    <row r="64" spans="1:3" s="43" customFormat="1" ht="18" customHeight="1">
      <c r="A64" s="229" t="s">
        <v>287</v>
      </c>
      <c r="B64" s="293" t="s">
        <v>259</v>
      </c>
      <c r="C64" s="224"/>
    </row>
    <row r="65" spans="1:3" s="43" customFormat="1" ht="27">
      <c r="A65" s="230" t="s">
        <v>296</v>
      </c>
      <c r="B65" s="262" t="s">
        <v>260</v>
      </c>
      <c r="C65" s="224"/>
    </row>
    <row r="66" spans="1:3" s="43" customFormat="1" ht="19.5" thickBot="1">
      <c r="A66" s="231" t="s">
        <v>297</v>
      </c>
      <c r="B66" s="373" t="s">
        <v>261</v>
      </c>
      <c r="C66" s="224">
        <v>0</v>
      </c>
    </row>
    <row r="67" spans="1:3" s="43" customFormat="1" ht="18" customHeight="1" thickBot="1">
      <c r="A67" s="234" t="s">
        <v>262</v>
      </c>
      <c r="B67" s="370" t="s">
        <v>263</v>
      </c>
      <c r="C67" s="223">
        <f>SUM(C68:C71)</f>
        <v>0</v>
      </c>
    </row>
    <row r="68" spans="1:3" s="43" customFormat="1" ht="18.75">
      <c r="A68" s="229" t="s">
        <v>130</v>
      </c>
      <c r="B68" s="293" t="s">
        <v>264</v>
      </c>
      <c r="C68" s="224"/>
    </row>
    <row r="69" spans="1:3" s="43" customFormat="1" ht="18.75">
      <c r="A69" s="230" t="s">
        <v>131</v>
      </c>
      <c r="B69" s="262" t="s">
        <v>265</v>
      </c>
      <c r="C69" s="224"/>
    </row>
    <row r="70" spans="1:3" s="43" customFormat="1" ht="18.75">
      <c r="A70" s="230" t="s">
        <v>288</v>
      </c>
      <c r="B70" s="262" t="s">
        <v>266</v>
      </c>
      <c r="C70" s="224"/>
    </row>
    <row r="71" spans="1:3" s="43" customFormat="1" ht="19.5" thickBot="1">
      <c r="A71" s="231" t="s">
        <v>289</v>
      </c>
      <c r="B71" s="371" t="s">
        <v>267</v>
      </c>
      <c r="C71" s="224"/>
    </row>
    <row r="72" spans="1:3" s="43" customFormat="1" ht="18" customHeight="1" thickBot="1">
      <c r="A72" s="234" t="s">
        <v>268</v>
      </c>
      <c r="B72" s="370" t="s">
        <v>269</v>
      </c>
      <c r="C72" s="223">
        <f>SUM(C73:C74)</f>
        <v>0</v>
      </c>
    </row>
    <row r="73" spans="1:3" s="43" customFormat="1" ht="18" customHeight="1">
      <c r="A73" s="229" t="s">
        <v>290</v>
      </c>
      <c r="B73" s="293" t="s">
        <v>270</v>
      </c>
      <c r="C73" s="224"/>
    </row>
    <row r="74" spans="1:3" s="43" customFormat="1" ht="18" customHeight="1" thickBot="1">
      <c r="A74" s="231" t="s">
        <v>291</v>
      </c>
      <c r="B74" s="371" t="s">
        <v>636</v>
      </c>
      <c r="C74" s="224">
        <v>0</v>
      </c>
    </row>
    <row r="75" spans="1:3" s="43" customFormat="1" ht="18" customHeight="1" thickBot="1">
      <c r="A75" s="234" t="s">
        <v>271</v>
      </c>
      <c r="B75" s="370" t="s">
        <v>272</v>
      </c>
      <c r="C75" s="223">
        <f>SUM(C76:C78)</f>
        <v>7017387</v>
      </c>
    </row>
    <row r="76" spans="1:3" s="43" customFormat="1" ht="18" customHeight="1">
      <c r="A76" s="229" t="s">
        <v>292</v>
      </c>
      <c r="B76" s="293" t="s">
        <v>446</v>
      </c>
      <c r="C76" s="224"/>
    </row>
    <row r="77" spans="1:3" s="43" customFormat="1" ht="18" customHeight="1">
      <c r="A77" s="230" t="s">
        <v>293</v>
      </c>
      <c r="B77" s="262" t="s">
        <v>273</v>
      </c>
      <c r="C77" s="224"/>
    </row>
    <row r="78" spans="1:3" s="43" customFormat="1" ht="18" customHeight="1" thickBot="1">
      <c r="A78" s="231" t="s">
        <v>294</v>
      </c>
      <c r="B78" s="371" t="s">
        <v>636</v>
      </c>
      <c r="C78" s="224">
        <v>7017387</v>
      </c>
    </row>
    <row r="79" spans="1:3" s="43" customFormat="1" ht="18" customHeight="1" thickBot="1">
      <c r="A79" s="234" t="s">
        <v>275</v>
      </c>
      <c r="B79" s="370" t="s">
        <v>295</v>
      </c>
      <c r="C79" s="223">
        <f>SUM(C80:C83)</f>
        <v>0</v>
      </c>
    </row>
    <row r="80" spans="1:3" s="43" customFormat="1" ht="18" customHeight="1">
      <c r="A80" s="235" t="s">
        <v>276</v>
      </c>
      <c r="B80" s="293" t="s">
        <v>277</v>
      </c>
      <c r="C80" s="224"/>
    </row>
    <row r="81" spans="1:3" s="43" customFormat="1" ht="30">
      <c r="A81" s="236" t="s">
        <v>278</v>
      </c>
      <c r="B81" s="262" t="s">
        <v>279</v>
      </c>
      <c r="C81" s="224"/>
    </row>
    <row r="82" spans="1:3" s="43" customFormat="1" ht="20.25" customHeight="1">
      <c r="A82" s="236" t="s">
        <v>280</v>
      </c>
      <c r="B82" s="262" t="s">
        <v>281</v>
      </c>
      <c r="C82" s="224"/>
    </row>
    <row r="83" spans="1:3" s="43" customFormat="1" ht="18" customHeight="1" thickBot="1">
      <c r="A83" s="237" t="s">
        <v>282</v>
      </c>
      <c r="B83" s="371" t="s">
        <v>283</v>
      </c>
      <c r="C83" s="224"/>
    </row>
    <row r="84" spans="1:3" s="43" customFormat="1" ht="18" customHeight="1" thickBot="1">
      <c r="A84" s="234" t="s">
        <v>284</v>
      </c>
      <c r="B84" s="370" t="s">
        <v>635</v>
      </c>
      <c r="C84" s="224"/>
    </row>
    <row r="85" spans="1:3" s="43" customFormat="1" ht="19.5" thickBot="1">
      <c r="A85" s="234" t="s">
        <v>285</v>
      </c>
      <c r="B85" s="374" t="s">
        <v>286</v>
      </c>
      <c r="C85" s="223">
        <f>+C63+C67+C72+C75+C79+C84</f>
        <v>7017387</v>
      </c>
    </row>
    <row r="86" spans="1:3" s="43" customFormat="1" ht="18" customHeight="1" thickBot="1">
      <c r="A86" s="239" t="s">
        <v>298</v>
      </c>
      <c r="B86" s="375" t="s">
        <v>378</v>
      </c>
      <c r="C86" s="223">
        <f>+C62+C85</f>
        <v>7017387</v>
      </c>
    </row>
    <row r="87" spans="1:3" s="43" customFormat="1" ht="19.5" thickBot="1">
      <c r="A87" s="240"/>
      <c r="B87" s="376"/>
      <c r="C87" s="241"/>
    </row>
    <row r="88" spans="1:3" s="37" customFormat="1" ht="18" customHeight="1" thickBot="1">
      <c r="A88" s="365" t="s">
        <v>45</v>
      </c>
      <c r="B88" s="377"/>
      <c r="C88" s="366"/>
    </row>
    <row r="89" spans="1:3" s="44" customFormat="1" ht="18" customHeight="1" thickBot="1">
      <c r="A89" s="228" t="s">
        <v>12</v>
      </c>
      <c r="B89" s="378" t="s">
        <v>633</v>
      </c>
      <c r="C89" s="367">
        <f>SUM(C90:C94)</f>
        <v>7017387</v>
      </c>
    </row>
    <row r="90" spans="1:3" s="37" customFormat="1" ht="18" customHeight="1">
      <c r="A90" s="229" t="s">
        <v>87</v>
      </c>
      <c r="B90" s="379" t="s">
        <v>40</v>
      </c>
      <c r="C90" s="224">
        <v>5010000</v>
      </c>
    </row>
    <row r="91" spans="1:3" s="43" customFormat="1" ht="18" customHeight="1">
      <c r="A91" s="230" t="s">
        <v>88</v>
      </c>
      <c r="B91" s="264" t="s">
        <v>162</v>
      </c>
      <c r="C91" s="224">
        <v>987387</v>
      </c>
    </row>
    <row r="92" spans="1:3" s="37" customFormat="1" ht="18" customHeight="1">
      <c r="A92" s="230" t="s">
        <v>89</v>
      </c>
      <c r="B92" s="264" t="s">
        <v>122</v>
      </c>
      <c r="C92" s="224">
        <v>1020000</v>
      </c>
    </row>
    <row r="93" spans="1:3" s="37" customFormat="1" ht="18" customHeight="1">
      <c r="A93" s="230" t="s">
        <v>90</v>
      </c>
      <c r="B93" s="380" t="s">
        <v>163</v>
      </c>
      <c r="C93" s="224"/>
    </row>
    <row r="94" spans="1:3" s="37" customFormat="1" ht="18" customHeight="1">
      <c r="A94" s="230" t="s">
        <v>101</v>
      </c>
      <c r="B94" s="381" t="s">
        <v>164</v>
      </c>
      <c r="C94" s="232">
        <f>SUM(C95:C104)</f>
        <v>0</v>
      </c>
    </row>
    <row r="95" spans="1:3" s="37" customFormat="1" ht="18" customHeight="1">
      <c r="A95" s="230" t="s">
        <v>91</v>
      </c>
      <c r="B95" s="264" t="s">
        <v>301</v>
      </c>
      <c r="C95" s="224"/>
    </row>
    <row r="96" spans="1:3" s="37" customFormat="1" ht="18" customHeight="1">
      <c r="A96" s="230" t="s">
        <v>92</v>
      </c>
      <c r="B96" s="266" t="s">
        <v>302</v>
      </c>
      <c r="C96" s="224"/>
    </row>
    <row r="97" spans="1:3" s="37" customFormat="1" ht="18" customHeight="1">
      <c r="A97" s="230" t="s">
        <v>102</v>
      </c>
      <c r="B97" s="264" t="s">
        <v>303</v>
      </c>
      <c r="C97" s="224"/>
    </row>
    <row r="98" spans="1:3" s="37" customFormat="1" ht="18" customHeight="1">
      <c r="A98" s="230" t="s">
        <v>103</v>
      </c>
      <c r="B98" s="264" t="s">
        <v>640</v>
      </c>
      <c r="C98" s="224"/>
    </row>
    <row r="99" spans="1:3" s="37" customFormat="1" ht="18" customHeight="1">
      <c r="A99" s="230" t="s">
        <v>104</v>
      </c>
      <c r="B99" s="266" t="s">
        <v>305</v>
      </c>
      <c r="C99" s="224"/>
    </row>
    <row r="100" spans="1:3" s="37" customFormat="1" ht="18" customHeight="1">
      <c r="A100" s="230" t="s">
        <v>105</v>
      </c>
      <c r="B100" s="266" t="s">
        <v>306</v>
      </c>
      <c r="C100" s="224"/>
    </row>
    <row r="101" spans="1:3" s="37" customFormat="1" ht="18" customHeight="1">
      <c r="A101" s="230" t="s">
        <v>107</v>
      </c>
      <c r="B101" s="264" t="s">
        <v>641</v>
      </c>
      <c r="C101" s="224"/>
    </row>
    <row r="102" spans="1:3" s="37" customFormat="1" ht="18" customHeight="1">
      <c r="A102" s="251" t="s">
        <v>165</v>
      </c>
      <c r="B102" s="267" t="s">
        <v>308</v>
      </c>
      <c r="C102" s="224"/>
    </row>
    <row r="103" spans="1:3" s="37" customFormat="1" ht="18" customHeight="1">
      <c r="A103" s="230" t="s">
        <v>299</v>
      </c>
      <c r="B103" s="267" t="s">
        <v>309</v>
      </c>
      <c r="C103" s="224"/>
    </row>
    <row r="104" spans="1:3" s="37" customFormat="1" ht="18" customHeight="1" thickBot="1">
      <c r="A104" s="252" t="s">
        <v>300</v>
      </c>
      <c r="B104" s="268" t="s">
        <v>310</v>
      </c>
      <c r="C104" s="224"/>
    </row>
    <row r="105" spans="1:3" s="37" customFormat="1" ht="18" customHeight="1" thickBot="1">
      <c r="A105" s="228" t="s">
        <v>13</v>
      </c>
      <c r="B105" s="382" t="s">
        <v>634</v>
      </c>
      <c r="C105" s="223">
        <f>+C106+C108+C110</f>
        <v>0</v>
      </c>
    </row>
    <row r="106" spans="1:3" s="37" customFormat="1" ht="18" customHeight="1">
      <c r="A106" s="229" t="s">
        <v>93</v>
      </c>
      <c r="B106" s="264" t="s">
        <v>190</v>
      </c>
      <c r="C106" s="224"/>
    </row>
    <row r="107" spans="1:3" s="37" customFormat="1" ht="18" customHeight="1">
      <c r="A107" s="229" t="s">
        <v>94</v>
      </c>
      <c r="B107" s="267" t="s">
        <v>314</v>
      </c>
      <c r="C107" s="224"/>
    </row>
    <row r="108" spans="1:3" s="37" customFormat="1" ht="18" customHeight="1">
      <c r="A108" s="229" t="s">
        <v>95</v>
      </c>
      <c r="B108" s="267" t="s">
        <v>166</v>
      </c>
      <c r="C108" s="224"/>
    </row>
    <row r="109" spans="1:3" s="37" customFormat="1" ht="18" customHeight="1">
      <c r="A109" s="229" t="s">
        <v>96</v>
      </c>
      <c r="B109" s="267" t="s">
        <v>315</v>
      </c>
      <c r="C109" s="224"/>
    </row>
    <row r="110" spans="1:3" s="37" customFormat="1" ht="18" customHeight="1">
      <c r="A110" s="229" t="s">
        <v>97</v>
      </c>
      <c r="B110" s="383" t="s">
        <v>192</v>
      </c>
      <c r="C110" s="253">
        <f>SUM(C111:C118)</f>
        <v>0</v>
      </c>
    </row>
    <row r="111" spans="1:3" s="37" customFormat="1" ht="25.5">
      <c r="A111" s="229" t="s">
        <v>106</v>
      </c>
      <c r="B111" s="384" t="s">
        <v>386</v>
      </c>
      <c r="C111" s="224"/>
    </row>
    <row r="112" spans="1:3" s="37" customFormat="1" ht="25.5">
      <c r="A112" s="229" t="s">
        <v>108</v>
      </c>
      <c r="B112" s="271" t="s">
        <v>320</v>
      </c>
      <c r="C112" s="224"/>
    </row>
    <row r="113" spans="1:3" s="37" customFormat="1" ht="25.5">
      <c r="A113" s="229" t="s">
        <v>167</v>
      </c>
      <c r="B113" s="264" t="s">
        <v>304</v>
      </c>
      <c r="C113" s="224"/>
    </row>
    <row r="114" spans="1:3" s="37" customFormat="1" ht="18.75">
      <c r="A114" s="229" t="s">
        <v>168</v>
      </c>
      <c r="B114" s="264" t="s">
        <v>319</v>
      </c>
      <c r="C114" s="224"/>
    </row>
    <row r="115" spans="1:3" s="37" customFormat="1" ht="18.75">
      <c r="A115" s="229" t="s">
        <v>169</v>
      </c>
      <c r="B115" s="264" t="s">
        <v>318</v>
      </c>
      <c r="C115" s="224"/>
    </row>
    <row r="116" spans="1:3" s="37" customFormat="1" ht="25.5">
      <c r="A116" s="229" t="s">
        <v>311</v>
      </c>
      <c r="B116" s="264" t="s">
        <v>307</v>
      </c>
      <c r="C116" s="224"/>
    </row>
    <row r="117" spans="1:3" s="37" customFormat="1" ht="18.75">
      <c r="A117" s="229" t="s">
        <v>312</v>
      </c>
      <c r="B117" s="264" t="s">
        <v>317</v>
      </c>
      <c r="C117" s="224"/>
    </row>
    <row r="118" spans="1:3" s="37" customFormat="1" ht="26.25" thickBot="1">
      <c r="A118" s="251" t="s">
        <v>313</v>
      </c>
      <c r="B118" s="264" t="s">
        <v>316</v>
      </c>
      <c r="C118" s="224"/>
    </row>
    <row r="119" spans="1:3" s="37" customFormat="1" ht="18" customHeight="1" thickBot="1">
      <c r="A119" s="228" t="s">
        <v>14</v>
      </c>
      <c r="B119" s="372" t="s">
        <v>321</v>
      </c>
      <c r="C119" s="223">
        <f>+C120+C121</f>
        <v>0</v>
      </c>
    </row>
    <row r="120" spans="1:3" s="37" customFormat="1" ht="18" customHeight="1">
      <c r="A120" s="229" t="s">
        <v>76</v>
      </c>
      <c r="B120" s="271" t="s">
        <v>46</v>
      </c>
      <c r="C120" s="224"/>
    </row>
    <row r="121" spans="1:3" s="37" customFormat="1" ht="18" customHeight="1" thickBot="1">
      <c r="A121" s="231" t="s">
        <v>77</v>
      </c>
      <c r="B121" s="267" t="s">
        <v>47</v>
      </c>
      <c r="C121" s="224"/>
    </row>
    <row r="122" spans="1:3" s="37" customFormat="1" ht="18" customHeight="1" thickBot="1">
      <c r="A122" s="228" t="s">
        <v>15</v>
      </c>
      <c r="B122" s="372" t="s">
        <v>322</v>
      </c>
      <c r="C122" s="223">
        <f>+C89+C105+C119</f>
        <v>7017387</v>
      </c>
    </row>
    <row r="123" spans="1:3" s="37" customFormat="1" ht="18" customHeight="1" thickBot="1">
      <c r="A123" s="228" t="s">
        <v>16</v>
      </c>
      <c r="B123" s="372" t="s">
        <v>642</v>
      </c>
      <c r="C123" s="223">
        <f>+C124+C125+C126</f>
        <v>0</v>
      </c>
    </row>
    <row r="124" spans="1:3" s="37" customFormat="1" ht="18" customHeight="1">
      <c r="A124" s="229" t="s">
        <v>80</v>
      </c>
      <c r="B124" s="271" t="s">
        <v>323</v>
      </c>
      <c r="C124" s="224"/>
    </row>
    <row r="125" spans="1:3" s="37" customFormat="1" ht="18" customHeight="1">
      <c r="A125" s="229" t="s">
        <v>81</v>
      </c>
      <c r="B125" s="271" t="s">
        <v>643</v>
      </c>
      <c r="C125" s="224"/>
    </row>
    <row r="126" spans="1:3" s="37" customFormat="1" ht="18" customHeight="1" thickBot="1">
      <c r="A126" s="251" t="s">
        <v>82</v>
      </c>
      <c r="B126" s="385" t="s">
        <v>324</v>
      </c>
      <c r="C126" s="224"/>
    </row>
    <row r="127" spans="1:3" s="37" customFormat="1" ht="18" customHeight="1" thickBot="1">
      <c r="A127" s="228" t="s">
        <v>17</v>
      </c>
      <c r="B127" s="372" t="s">
        <v>372</v>
      </c>
      <c r="C127" s="223">
        <f>+C128+C129+C130+C131</f>
        <v>0</v>
      </c>
    </row>
    <row r="128" spans="1:3" s="37" customFormat="1" ht="18" customHeight="1">
      <c r="A128" s="229" t="s">
        <v>83</v>
      </c>
      <c r="B128" s="271" t="s">
        <v>325</v>
      </c>
      <c r="C128" s="224"/>
    </row>
    <row r="129" spans="1:3" s="37" customFormat="1" ht="18" customHeight="1">
      <c r="A129" s="229" t="s">
        <v>84</v>
      </c>
      <c r="B129" s="271" t="s">
        <v>326</v>
      </c>
      <c r="C129" s="224"/>
    </row>
    <row r="130" spans="1:3" s="37" customFormat="1" ht="18" customHeight="1">
      <c r="A130" s="229" t="s">
        <v>242</v>
      </c>
      <c r="B130" s="271" t="s">
        <v>327</v>
      </c>
      <c r="C130" s="224"/>
    </row>
    <row r="131" spans="1:3" s="37" customFormat="1" ht="18" customHeight="1" thickBot="1">
      <c r="A131" s="251" t="s">
        <v>243</v>
      </c>
      <c r="B131" s="385" t="s">
        <v>328</v>
      </c>
      <c r="C131" s="224"/>
    </row>
    <row r="132" spans="1:3" s="37" customFormat="1" ht="18" customHeight="1" thickBot="1">
      <c r="A132" s="228" t="s">
        <v>18</v>
      </c>
      <c r="B132" s="372" t="s">
        <v>329</v>
      </c>
      <c r="C132" s="223">
        <f>SUM(C133:C136)</f>
        <v>0</v>
      </c>
    </row>
    <row r="133" spans="1:3" s="37" customFormat="1" ht="18" customHeight="1">
      <c r="A133" s="229" t="s">
        <v>85</v>
      </c>
      <c r="B133" s="271" t="s">
        <v>330</v>
      </c>
      <c r="C133" s="224"/>
    </row>
    <row r="134" spans="1:3" s="37" customFormat="1" ht="18" customHeight="1">
      <c r="A134" s="229" t="s">
        <v>86</v>
      </c>
      <c r="B134" s="271" t="s">
        <v>339</v>
      </c>
      <c r="C134" s="224"/>
    </row>
    <row r="135" spans="1:3" s="37" customFormat="1" ht="18" customHeight="1">
      <c r="A135" s="229" t="s">
        <v>252</v>
      </c>
      <c r="B135" s="271" t="s">
        <v>331</v>
      </c>
      <c r="C135" s="224"/>
    </row>
    <row r="136" spans="1:3" s="37" customFormat="1" ht="18" customHeight="1" thickBot="1">
      <c r="A136" s="251" t="s">
        <v>253</v>
      </c>
      <c r="B136" s="385" t="s">
        <v>402</v>
      </c>
      <c r="C136" s="224"/>
    </row>
    <row r="137" spans="1:3" s="37" customFormat="1" ht="18" customHeight="1" thickBot="1">
      <c r="A137" s="228" t="s">
        <v>19</v>
      </c>
      <c r="B137" s="372" t="s">
        <v>332</v>
      </c>
      <c r="C137" s="254">
        <f>SUM(C138:C141)</f>
        <v>0</v>
      </c>
    </row>
    <row r="138" spans="1:3" s="37" customFormat="1" ht="18" customHeight="1">
      <c r="A138" s="229" t="s">
        <v>160</v>
      </c>
      <c r="B138" s="271" t="s">
        <v>333</v>
      </c>
      <c r="C138" s="224"/>
    </row>
    <row r="139" spans="1:3" s="37" customFormat="1" ht="18" customHeight="1">
      <c r="A139" s="229" t="s">
        <v>161</v>
      </c>
      <c r="B139" s="271" t="s">
        <v>334</v>
      </c>
      <c r="C139" s="224"/>
    </row>
    <row r="140" spans="1:3" s="37" customFormat="1" ht="18" customHeight="1">
      <c r="A140" s="229" t="s">
        <v>191</v>
      </c>
      <c r="B140" s="271" t="s">
        <v>335</v>
      </c>
      <c r="C140" s="224"/>
    </row>
    <row r="141" spans="1:3" s="37" customFormat="1" ht="18" customHeight="1" thickBot="1">
      <c r="A141" s="229" t="s">
        <v>255</v>
      </c>
      <c r="B141" s="271" t="s">
        <v>336</v>
      </c>
      <c r="C141" s="224"/>
    </row>
    <row r="142" spans="1:3" s="37" customFormat="1" ht="18" customHeight="1" thickBot="1">
      <c r="A142" s="228" t="s">
        <v>20</v>
      </c>
      <c r="B142" s="372" t="s">
        <v>337</v>
      </c>
      <c r="C142" s="255">
        <f>+C123+C127+C132+C137</f>
        <v>0</v>
      </c>
    </row>
    <row r="143" spans="1:3" s="37" customFormat="1" ht="18" customHeight="1" thickBot="1">
      <c r="A143" s="256" t="s">
        <v>21</v>
      </c>
      <c r="B143" s="386" t="s">
        <v>338</v>
      </c>
      <c r="C143" s="255">
        <f>+C122+C142</f>
        <v>7017387</v>
      </c>
    </row>
    <row r="144" spans="1:3" s="37" customFormat="1" ht="18" customHeight="1" thickBot="1">
      <c r="A144" s="257"/>
      <c r="B144" s="258"/>
      <c r="C144" s="243"/>
    </row>
    <row r="145" spans="1:7" s="37" customFormat="1" ht="18" customHeight="1" thickBot="1">
      <c r="A145" s="259" t="s">
        <v>420</v>
      </c>
      <c r="B145" s="260"/>
      <c r="C145" s="261">
        <v>2</v>
      </c>
      <c r="D145" s="45"/>
      <c r="E145" s="46"/>
      <c r="F145" s="46"/>
      <c r="G145" s="46"/>
    </row>
    <row r="146" spans="1:3" s="43" customFormat="1" ht="18" customHeight="1" thickBot="1">
      <c r="A146" s="259" t="s">
        <v>182</v>
      </c>
      <c r="B146" s="260"/>
      <c r="C146" s="261"/>
    </row>
    <row r="147" s="37" customFormat="1" ht="18" customHeight="1">
      <c r="C147" s="47"/>
    </row>
  </sheetData>
  <sheetProtection/>
  <mergeCells count="4">
    <mergeCell ref="A1:C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Nagymányoki Pitypang Óvoda és Bölcsöde
MINI BÖLCSÖDE
&amp;10
&amp;R&amp;"Times New Roman CE,Félkövér dőlt"&amp;11 7. tájékoztató tábla az 1/2018.(III.6.) önkormányzati rendelethez</oddHeader>
  </headerFooter>
  <rowBreaks count="1" manualBreakCount="1">
    <brk id="87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5"/>
  <sheetViews>
    <sheetView view="pageLayout" workbookViewId="0" topLeftCell="A1">
      <selection activeCell="A2" sqref="A2:C2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15.875" style="31" customWidth="1"/>
    <col min="4" max="4" width="21.625" style="31" customWidth="1"/>
    <col min="5" max="16384" width="9.375" style="32" customWidth="1"/>
  </cols>
  <sheetData>
    <row r="1" spans="1:3" s="37" customFormat="1" ht="18" customHeight="1">
      <c r="A1" s="471" t="s">
        <v>9</v>
      </c>
      <c r="B1" s="471"/>
      <c r="C1" s="471"/>
    </row>
    <row r="2" spans="1:4" s="37" customFormat="1" ht="18" customHeight="1" thickBot="1">
      <c r="A2" s="472" t="s">
        <v>133</v>
      </c>
      <c r="B2" s="472"/>
      <c r="C2" s="38" t="s">
        <v>443</v>
      </c>
      <c r="D2" s="38"/>
    </row>
    <row r="3" spans="1:4" s="37" customFormat="1" ht="18" customHeight="1" thickBot="1">
      <c r="A3" s="39" t="s">
        <v>56</v>
      </c>
      <c r="B3" s="387" t="s">
        <v>11</v>
      </c>
      <c r="C3" s="40" t="s">
        <v>397</v>
      </c>
      <c r="D3" s="40" t="s">
        <v>710</v>
      </c>
    </row>
    <row r="4" spans="1:4" s="43" customFormat="1" ht="18" customHeight="1" thickBot="1">
      <c r="A4" s="41">
        <v>1</v>
      </c>
      <c r="B4" s="388">
        <v>2</v>
      </c>
      <c r="C4" s="42">
        <v>3</v>
      </c>
      <c r="D4" s="42">
        <v>4</v>
      </c>
    </row>
    <row r="5" spans="1:4" s="43" customFormat="1" ht="18" customHeight="1" thickBot="1">
      <c r="A5" s="222" t="s">
        <v>12</v>
      </c>
      <c r="B5" s="368" t="s">
        <v>217</v>
      </c>
      <c r="C5" s="223">
        <f>SUM(C6:C9)</f>
        <v>0</v>
      </c>
      <c r="D5" s="223">
        <f>SUM(D6:D9)</f>
        <v>0</v>
      </c>
    </row>
    <row r="6" spans="1:4" s="43" customFormat="1" ht="27">
      <c r="A6" s="229" t="s">
        <v>87</v>
      </c>
      <c r="B6" s="293" t="s">
        <v>403</v>
      </c>
      <c r="C6" s="224"/>
      <c r="D6" s="224"/>
    </row>
    <row r="7" spans="1:4" s="43" customFormat="1" ht="27">
      <c r="A7" s="230" t="s">
        <v>88</v>
      </c>
      <c r="B7" s="262" t="s">
        <v>404</v>
      </c>
      <c r="C7" s="224"/>
      <c r="D7" s="224"/>
    </row>
    <row r="8" spans="1:4" s="43" customFormat="1" ht="27">
      <c r="A8" s="230" t="s">
        <v>89</v>
      </c>
      <c r="B8" s="262" t="s">
        <v>405</v>
      </c>
      <c r="C8" s="224"/>
      <c r="D8" s="224"/>
    </row>
    <row r="9" spans="1:4" s="43" customFormat="1" ht="18.75">
      <c r="A9" s="230" t="s">
        <v>399</v>
      </c>
      <c r="B9" s="262" t="s">
        <v>406</v>
      </c>
      <c r="C9" s="224"/>
      <c r="D9" s="224"/>
    </row>
    <row r="10" spans="1:4" s="43" customFormat="1" ht="25.5">
      <c r="A10" s="230" t="s">
        <v>101</v>
      </c>
      <c r="B10" s="369" t="s">
        <v>408</v>
      </c>
      <c r="C10" s="226"/>
      <c r="D10" s="226"/>
    </row>
    <row r="11" spans="1:4" s="43" customFormat="1" ht="19.5" thickBot="1">
      <c r="A11" s="231" t="s">
        <v>400</v>
      </c>
      <c r="B11" s="262" t="s">
        <v>407</v>
      </c>
      <c r="C11" s="227"/>
      <c r="D11" s="227"/>
    </row>
    <row r="12" spans="1:4" s="43" customFormat="1" ht="18" customHeight="1" thickBot="1">
      <c r="A12" s="228" t="s">
        <v>13</v>
      </c>
      <c r="B12" s="370" t="s">
        <v>637</v>
      </c>
      <c r="C12" s="223">
        <f>+C13+C14+C15+C16+C17</f>
        <v>0</v>
      </c>
      <c r="D12" s="223">
        <f>+D13+D14+D15+D16+D17</f>
        <v>0</v>
      </c>
    </row>
    <row r="13" spans="1:4" s="43" customFormat="1" ht="18" customHeight="1">
      <c r="A13" s="229" t="s">
        <v>93</v>
      </c>
      <c r="B13" s="293" t="s">
        <v>218</v>
      </c>
      <c r="C13" s="224"/>
      <c r="D13" s="224"/>
    </row>
    <row r="14" spans="1:4" s="43" customFormat="1" ht="18.75">
      <c r="A14" s="230" t="s">
        <v>94</v>
      </c>
      <c r="B14" s="262" t="s">
        <v>219</v>
      </c>
      <c r="C14" s="224"/>
      <c r="D14" s="224"/>
    </row>
    <row r="15" spans="1:4" s="43" customFormat="1" ht="27">
      <c r="A15" s="230" t="s">
        <v>95</v>
      </c>
      <c r="B15" s="262" t="s">
        <v>382</v>
      </c>
      <c r="C15" s="224"/>
      <c r="D15" s="224"/>
    </row>
    <row r="16" spans="1:4" s="43" customFormat="1" ht="27">
      <c r="A16" s="230" t="s">
        <v>96</v>
      </c>
      <c r="B16" s="262" t="s">
        <v>383</v>
      </c>
      <c r="C16" s="224"/>
      <c r="D16" s="224"/>
    </row>
    <row r="17" spans="1:4" s="43" customFormat="1" ht="25.5">
      <c r="A17" s="230" t="s">
        <v>97</v>
      </c>
      <c r="B17" s="221" t="s">
        <v>409</v>
      </c>
      <c r="C17" s="224"/>
      <c r="D17" s="224"/>
    </row>
    <row r="18" spans="1:4" s="43" customFormat="1" ht="19.5" thickBot="1">
      <c r="A18" s="231" t="s">
        <v>106</v>
      </c>
      <c r="B18" s="371" t="s">
        <v>220</v>
      </c>
      <c r="C18" s="224"/>
      <c r="D18" s="224"/>
    </row>
    <row r="19" spans="1:4" s="43" customFormat="1" ht="18" customHeight="1" thickBot="1">
      <c r="A19" s="228" t="s">
        <v>14</v>
      </c>
      <c r="B19" s="372" t="s">
        <v>638</v>
      </c>
      <c r="C19" s="223">
        <f>+C20+C21+C22+C23+C24</f>
        <v>0</v>
      </c>
      <c r="D19" s="223">
        <f>+D20+D21+D22+D23+D24</f>
        <v>0</v>
      </c>
    </row>
    <row r="20" spans="1:4" s="43" customFormat="1" ht="18.75">
      <c r="A20" s="229" t="s">
        <v>76</v>
      </c>
      <c r="B20" s="293" t="s">
        <v>401</v>
      </c>
      <c r="C20" s="224"/>
      <c r="D20" s="224"/>
    </row>
    <row r="21" spans="1:4" s="43" customFormat="1" ht="27">
      <c r="A21" s="230" t="s">
        <v>77</v>
      </c>
      <c r="B21" s="262" t="s">
        <v>221</v>
      </c>
      <c r="C21" s="224"/>
      <c r="D21" s="224"/>
    </row>
    <row r="22" spans="1:4" s="43" customFormat="1" ht="27">
      <c r="A22" s="230" t="s">
        <v>78</v>
      </c>
      <c r="B22" s="262" t="s">
        <v>384</v>
      </c>
      <c r="C22" s="224"/>
      <c r="D22" s="224"/>
    </row>
    <row r="23" spans="1:4" s="43" customFormat="1" ht="27">
      <c r="A23" s="230" t="s">
        <v>79</v>
      </c>
      <c r="B23" s="262" t="s">
        <v>385</v>
      </c>
      <c r="C23" s="224"/>
      <c r="D23" s="224"/>
    </row>
    <row r="24" spans="1:4" s="43" customFormat="1" ht="18.75">
      <c r="A24" s="230" t="s">
        <v>150</v>
      </c>
      <c r="B24" s="262" t="s">
        <v>222</v>
      </c>
      <c r="C24" s="224"/>
      <c r="D24" s="224"/>
    </row>
    <row r="25" spans="1:4" s="43" customFormat="1" ht="18" customHeight="1" thickBot="1">
      <c r="A25" s="231" t="s">
        <v>151</v>
      </c>
      <c r="B25" s="371" t="s">
        <v>223</v>
      </c>
      <c r="C25" s="224"/>
      <c r="D25" s="224"/>
    </row>
    <row r="26" spans="1:4" s="43" customFormat="1" ht="18" customHeight="1" thickBot="1">
      <c r="A26" s="228" t="s">
        <v>152</v>
      </c>
      <c r="B26" s="372" t="s">
        <v>224</v>
      </c>
      <c r="C26" s="223">
        <f>+C27+C30+C31+C32</f>
        <v>0</v>
      </c>
      <c r="D26" s="223">
        <f>+D27+D30+D31+D32</f>
        <v>0</v>
      </c>
    </row>
    <row r="27" spans="1:4" s="43" customFormat="1" ht="18" customHeight="1">
      <c r="A27" s="229" t="s">
        <v>225</v>
      </c>
      <c r="B27" s="293" t="s">
        <v>231</v>
      </c>
      <c r="C27" s="233"/>
      <c r="D27" s="233"/>
    </row>
    <row r="28" spans="1:4" s="43" customFormat="1" ht="18" customHeight="1">
      <c r="A28" s="230" t="s">
        <v>226</v>
      </c>
      <c r="B28" s="262" t="s">
        <v>411</v>
      </c>
      <c r="C28" s="224"/>
      <c r="D28" s="224"/>
    </row>
    <row r="29" spans="1:4" s="43" customFormat="1" ht="18" customHeight="1">
      <c r="A29" s="230" t="s">
        <v>227</v>
      </c>
      <c r="B29" s="262" t="s">
        <v>412</v>
      </c>
      <c r="C29" s="224"/>
      <c r="D29" s="224"/>
    </row>
    <row r="30" spans="1:4" s="43" customFormat="1" ht="18" customHeight="1">
      <c r="A30" s="230" t="s">
        <v>228</v>
      </c>
      <c r="B30" s="262" t="s">
        <v>413</v>
      </c>
      <c r="C30" s="224"/>
      <c r="D30" s="224"/>
    </row>
    <row r="31" spans="1:4" s="43" customFormat="1" ht="18.75">
      <c r="A31" s="230" t="s">
        <v>229</v>
      </c>
      <c r="B31" s="262" t="s">
        <v>232</v>
      </c>
      <c r="C31" s="224"/>
      <c r="D31" s="224"/>
    </row>
    <row r="32" spans="1:4" s="43" customFormat="1" ht="18" customHeight="1" thickBot="1">
      <c r="A32" s="231" t="s">
        <v>230</v>
      </c>
      <c r="B32" s="371" t="s">
        <v>233</v>
      </c>
      <c r="C32" s="224"/>
      <c r="D32" s="224"/>
    </row>
    <row r="33" spans="1:4" s="43" customFormat="1" ht="18" customHeight="1" thickBot="1">
      <c r="A33" s="228" t="s">
        <v>16</v>
      </c>
      <c r="B33" s="372" t="s">
        <v>234</v>
      </c>
      <c r="C33" s="223">
        <f>SUM(C34:C43)</f>
        <v>0</v>
      </c>
      <c r="D33" s="223">
        <f>SUM(D34:D43)</f>
        <v>0</v>
      </c>
    </row>
    <row r="34" spans="1:4" s="43" customFormat="1" ht="18" customHeight="1">
      <c r="A34" s="229" t="s">
        <v>80</v>
      </c>
      <c r="B34" s="293" t="s">
        <v>237</v>
      </c>
      <c r="C34" s="224"/>
      <c r="D34" s="224"/>
    </row>
    <row r="35" spans="1:4" s="43" customFormat="1" ht="18" customHeight="1">
      <c r="A35" s="230" t="s">
        <v>81</v>
      </c>
      <c r="B35" s="262" t="s">
        <v>414</v>
      </c>
      <c r="C35" s="224"/>
      <c r="D35" s="224"/>
    </row>
    <row r="36" spans="1:4" s="43" customFormat="1" ht="18" customHeight="1">
      <c r="A36" s="230" t="s">
        <v>82</v>
      </c>
      <c r="B36" s="262" t="s">
        <v>415</v>
      </c>
      <c r="C36" s="224"/>
      <c r="D36" s="224"/>
    </row>
    <row r="37" spans="1:4" s="43" customFormat="1" ht="18" customHeight="1">
      <c r="A37" s="230" t="s">
        <v>154</v>
      </c>
      <c r="B37" s="262" t="s">
        <v>416</v>
      </c>
      <c r="C37" s="224"/>
      <c r="D37" s="224"/>
    </row>
    <row r="38" spans="1:4" s="43" customFormat="1" ht="18" customHeight="1">
      <c r="A38" s="230" t="s">
        <v>155</v>
      </c>
      <c r="B38" s="262" t="s">
        <v>417</v>
      </c>
      <c r="C38" s="224"/>
      <c r="D38" s="224"/>
    </row>
    <row r="39" spans="1:4" s="43" customFormat="1" ht="18" customHeight="1">
      <c r="A39" s="230" t="s">
        <v>156</v>
      </c>
      <c r="B39" s="262" t="s">
        <v>418</v>
      </c>
      <c r="C39" s="224"/>
      <c r="D39" s="224"/>
    </row>
    <row r="40" spans="1:4" s="43" customFormat="1" ht="18" customHeight="1">
      <c r="A40" s="230" t="s">
        <v>157</v>
      </c>
      <c r="B40" s="262" t="s">
        <v>238</v>
      </c>
      <c r="C40" s="224"/>
      <c r="D40" s="224"/>
    </row>
    <row r="41" spans="1:4" s="43" customFormat="1" ht="18" customHeight="1">
      <c r="A41" s="230" t="s">
        <v>158</v>
      </c>
      <c r="B41" s="262" t="s">
        <v>239</v>
      </c>
      <c r="C41" s="224"/>
      <c r="D41" s="224"/>
    </row>
    <row r="42" spans="1:4" s="43" customFormat="1" ht="18" customHeight="1">
      <c r="A42" s="230" t="s">
        <v>235</v>
      </c>
      <c r="B42" s="262" t="s">
        <v>240</v>
      </c>
      <c r="C42" s="224"/>
      <c r="D42" s="224"/>
    </row>
    <row r="43" spans="1:4" s="43" customFormat="1" ht="18" customHeight="1" thickBot="1">
      <c r="A43" s="231" t="s">
        <v>236</v>
      </c>
      <c r="B43" s="371" t="s">
        <v>419</v>
      </c>
      <c r="C43" s="224"/>
      <c r="D43" s="224"/>
    </row>
    <row r="44" spans="1:4" s="43" customFormat="1" ht="18" customHeight="1" thickBot="1">
      <c r="A44" s="228" t="s">
        <v>17</v>
      </c>
      <c r="B44" s="372" t="s">
        <v>241</v>
      </c>
      <c r="C44" s="223">
        <f>SUM(C45:C49)</f>
        <v>0</v>
      </c>
      <c r="D44" s="223">
        <f>SUM(D45:D49)</f>
        <v>0</v>
      </c>
    </row>
    <row r="45" spans="1:4" s="43" customFormat="1" ht="18" customHeight="1">
      <c r="A45" s="229" t="s">
        <v>83</v>
      </c>
      <c r="B45" s="293" t="s">
        <v>245</v>
      </c>
      <c r="C45" s="224"/>
      <c r="D45" s="224"/>
    </row>
    <row r="46" spans="1:4" s="43" customFormat="1" ht="18" customHeight="1">
      <c r="A46" s="230" t="s">
        <v>84</v>
      </c>
      <c r="B46" s="262" t="s">
        <v>246</v>
      </c>
      <c r="C46" s="224"/>
      <c r="D46" s="224"/>
    </row>
    <row r="47" spans="1:4" s="43" customFormat="1" ht="18" customHeight="1">
      <c r="A47" s="230" t="s">
        <v>242</v>
      </c>
      <c r="B47" s="262" t="s">
        <v>247</v>
      </c>
      <c r="C47" s="224"/>
      <c r="D47" s="224"/>
    </row>
    <row r="48" spans="1:4" s="43" customFormat="1" ht="18" customHeight="1">
      <c r="A48" s="230" t="s">
        <v>243</v>
      </c>
      <c r="B48" s="262" t="s">
        <v>248</v>
      </c>
      <c r="C48" s="224"/>
      <c r="D48" s="224"/>
    </row>
    <row r="49" spans="1:4" s="43" customFormat="1" ht="18" customHeight="1" thickBot="1">
      <c r="A49" s="231" t="s">
        <v>244</v>
      </c>
      <c r="B49" s="371" t="s">
        <v>249</v>
      </c>
      <c r="C49" s="224"/>
      <c r="D49" s="224"/>
    </row>
    <row r="50" spans="1:4" s="43" customFormat="1" ht="26.25" thickBot="1">
      <c r="A50" s="228" t="s">
        <v>159</v>
      </c>
      <c r="B50" s="372" t="s">
        <v>410</v>
      </c>
      <c r="C50" s="223">
        <f>SUM(C51:C53)</f>
        <v>0</v>
      </c>
      <c r="D50" s="223">
        <f>SUM(D51:D53)</f>
        <v>0</v>
      </c>
    </row>
    <row r="51" spans="1:4" s="43" customFormat="1" ht="27">
      <c r="A51" s="229" t="s">
        <v>85</v>
      </c>
      <c r="B51" s="293" t="s">
        <v>392</v>
      </c>
      <c r="C51" s="224"/>
      <c r="D51" s="224"/>
    </row>
    <row r="52" spans="1:4" s="43" customFormat="1" ht="27">
      <c r="A52" s="230" t="s">
        <v>86</v>
      </c>
      <c r="B52" s="262" t="s">
        <v>393</v>
      </c>
      <c r="C52" s="224"/>
      <c r="D52" s="224"/>
    </row>
    <row r="53" spans="1:4" s="43" customFormat="1" ht="18.75">
      <c r="A53" s="230" t="s">
        <v>252</v>
      </c>
      <c r="B53" s="262" t="s">
        <v>250</v>
      </c>
      <c r="C53" s="224"/>
      <c r="D53" s="224"/>
    </row>
    <row r="54" spans="1:4" s="43" customFormat="1" ht="19.5" thickBot="1">
      <c r="A54" s="231" t="s">
        <v>253</v>
      </c>
      <c r="B54" s="371" t="s">
        <v>251</v>
      </c>
      <c r="C54" s="224"/>
      <c r="D54" s="224"/>
    </row>
    <row r="55" spans="1:4" s="43" customFormat="1" ht="18" customHeight="1" thickBot="1">
      <c r="A55" s="228" t="s">
        <v>19</v>
      </c>
      <c r="B55" s="370" t="s">
        <v>254</v>
      </c>
      <c r="C55" s="223">
        <f>SUM(C56:C58)</f>
        <v>0</v>
      </c>
      <c r="D55" s="223">
        <f>SUM(D56:D58)</f>
        <v>0</v>
      </c>
    </row>
    <row r="56" spans="1:4" s="43" customFormat="1" ht="27">
      <c r="A56" s="229" t="s">
        <v>160</v>
      </c>
      <c r="B56" s="293" t="s">
        <v>394</v>
      </c>
      <c r="C56" s="224"/>
      <c r="D56" s="224"/>
    </row>
    <row r="57" spans="1:4" s="43" customFormat="1" ht="18.75">
      <c r="A57" s="230" t="s">
        <v>161</v>
      </c>
      <c r="B57" s="262" t="s">
        <v>395</v>
      </c>
      <c r="C57" s="224"/>
      <c r="D57" s="224"/>
    </row>
    <row r="58" spans="1:4" s="43" customFormat="1" ht="18.75">
      <c r="A58" s="230" t="s">
        <v>191</v>
      </c>
      <c r="B58" s="262" t="s">
        <v>256</v>
      </c>
      <c r="C58" s="224"/>
      <c r="D58" s="224"/>
    </row>
    <row r="59" spans="1:4" s="43" customFormat="1" ht="19.5" thickBot="1">
      <c r="A59" s="231" t="s">
        <v>255</v>
      </c>
      <c r="B59" s="371" t="s">
        <v>257</v>
      </c>
      <c r="C59" s="224"/>
      <c r="D59" s="224"/>
    </row>
    <row r="60" spans="1:4" s="43" customFormat="1" ht="19.5" thickBot="1">
      <c r="A60" s="228" t="s">
        <v>20</v>
      </c>
      <c r="B60" s="372" t="s">
        <v>258</v>
      </c>
      <c r="C60" s="223">
        <f>+C5+C12+C19+C26+C33+C44+C50+C55</f>
        <v>0</v>
      </c>
      <c r="D60" s="223">
        <f>+D5+D12+D19+D26+D33+D44+D50+D55</f>
        <v>0</v>
      </c>
    </row>
    <row r="61" spans="1:4" s="43" customFormat="1" ht="18" customHeight="1" thickBot="1">
      <c r="A61" s="234" t="s">
        <v>373</v>
      </c>
      <c r="B61" s="370" t="s">
        <v>639</v>
      </c>
      <c r="C61" s="223">
        <f>SUM(C62:C64)</f>
        <v>0</v>
      </c>
      <c r="D61" s="223">
        <f>SUM(D62:D64)</f>
        <v>0</v>
      </c>
    </row>
    <row r="62" spans="1:4" s="43" customFormat="1" ht="18" customHeight="1">
      <c r="A62" s="229" t="s">
        <v>287</v>
      </c>
      <c r="B62" s="293" t="s">
        <v>259</v>
      </c>
      <c r="C62" s="224"/>
      <c r="D62" s="224"/>
    </row>
    <row r="63" spans="1:4" s="43" customFormat="1" ht="27">
      <c r="A63" s="230" t="s">
        <v>296</v>
      </c>
      <c r="B63" s="262" t="s">
        <v>260</v>
      </c>
      <c r="C63" s="224"/>
      <c r="D63" s="224"/>
    </row>
    <row r="64" spans="1:4" s="43" customFormat="1" ht="19.5" thickBot="1">
      <c r="A64" s="231" t="s">
        <v>297</v>
      </c>
      <c r="B64" s="373" t="s">
        <v>261</v>
      </c>
      <c r="C64" s="224"/>
      <c r="D64" s="224"/>
    </row>
    <row r="65" spans="1:4" s="43" customFormat="1" ht="18" customHeight="1" thickBot="1">
      <c r="A65" s="234" t="s">
        <v>262</v>
      </c>
      <c r="B65" s="370" t="s">
        <v>263</v>
      </c>
      <c r="C65" s="223">
        <f>SUM(C66:C69)</f>
        <v>0</v>
      </c>
      <c r="D65" s="223">
        <f>SUM(D66:D69)</f>
        <v>0</v>
      </c>
    </row>
    <row r="66" spans="1:4" s="43" customFormat="1" ht="18.75">
      <c r="A66" s="229" t="s">
        <v>130</v>
      </c>
      <c r="B66" s="293" t="s">
        <v>264</v>
      </c>
      <c r="C66" s="224"/>
      <c r="D66" s="224"/>
    </row>
    <row r="67" spans="1:4" s="43" customFormat="1" ht="18.75">
      <c r="A67" s="230" t="s">
        <v>131</v>
      </c>
      <c r="B67" s="262" t="s">
        <v>265</v>
      </c>
      <c r="C67" s="224"/>
      <c r="D67" s="224"/>
    </row>
    <row r="68" spans="1:4" s="43" customFormat="1" ht="18.75">
      <c r="A68" s="230" t="s">
        <v>288</v>
      </c>
      <c r="B68" s="262" t="s">
        <v>266</v>
      </c>
      <c r="C68" s="224"/>
      <c r="D68" s="224"/>
    </row>
    <row r="69" spans="1:4" s="43" customFormat="1" ht="19.5" thickBot="1">
      <c r="A69" s="231" t="s">
        <v>289</v>
      </c>
      <c r="B69" s="371" t="s">
        <v>267</v>
      </c>
      <c r="C69" s="224"/>
      <c r="D69" s="224"/>
    </row>
    <row r="70" spans="1:4" s="43" customFormat="1" ht="18" customHeight="1" thickBot="1">
      <c r="A70" s="234" t="s">
        <v>268</v>
      </c>
      <c r="B70" s="370" t="s">
        <v>269</v>
      </c>
      <c r="C70" s="223">
        <f>SUM(C71:C72)</f>
        <v>2500000</v>
      </c>
      <c r="D70" s="223">
        <f>SUM(D71:D72)</f>
        <v>2555825</v>
      </c>
    </row>
    <row r="71" spans="1:4" s="43" customFormat="1" ht="18" customHeight="1">
      <c r="A71" s="229" t="s">
        <v>290</v>
      </c>
      <c r="B71" s="293" t="s">
        <v>270</v>
      </c>
      <c r="C71" s="224">
        <v>2500000</v>
      </c>
      <c r="D71" s="224">
        <v>2555825</v>
      </c>
    </row>
    <row r="72" spans="1:4" s="43" customFormat="1" ht="18" customHeight="1" thickBot="1">
      <c r="A72" s="231" t="s">
        <v>291</v>
      </c>
      <c r="B72" s="293" t="s">
        <v>644</v>
      </c>
      <c r="C72" s="224"/>
      <c r="D72" s="224"/>
    </row>
    <row r="73" spans="1:4" s="43" customFormat="1" ht="18" customHeight="1" thickBot="1">
      <c r="A73" s="234" t="s">
        <v>271</v>
      </c>
      <c r="B73" s="370" t="s">
        <v>272</v>
      </c>
      <c r="C73" s="223">
        <f>SUM(C74:C76)</f>
        <v>0</v>
      </c>
      <c r="D73" s="223">
        <f>SUM(D74:D76)</f>
        <v>0</v>
      </c>
    </row>
    <row r="74" spans="1:4" s="43" customFormat="1" ht="18" customHeight="1">
      <c r="A74" s="229" t="s">
        <v>292</v>
      </c>
      <c r="B74" s="293" t="s">
        <v>446</v>
      </c>
      <c r="C74" s="224"/>
      <c r="D74" s="224"/>
    </row>
    <row r="75" spans="1:4" s="43" customFormat="1" ht="18" customHeight="1">
      <c r="A75" s="230" t="s">
        <v>293</v>
      </c>
      <c r="B75" s="262" t="s">
        <v>273</v>
      </c>
      <c r="C75" s="224"/>
      <c r="D75" s="224"/>
    </row>
    <row r="76" spans="1:4" s="43" customFormat="1" ht="18" customHeight="1" thickBot="1">
      <c r="A76" s="231" t="s">
        <v>294</v>
      </c>
      <c r="B76" s="371" t="s">
        <v>274</v>
      </c>
      <c r="C76" s="224"/>
      <c r="D76" s="224"/>
    </row>
    <row r="77" spans="1:4" s="43" customFormat="1" ht="18" customHeight="1" thickBot="1">
      <c r="A77" s="234" t="s">
        <v>275</v>
      </c>
      <c r="B77" s="370" t="s">
        <v>295</v>
      </c>
      <c r="C77" s="223">
        <f>SUM(C78:C81)</f>
        <v>0</v>
      </c>
      <c r="D77" s="223">
        <f>SUM(D78:D81)</f>
        <v>0</v>
      </c>
    </row>
    <row r="78" spans="1:4" s="43" customFormat="1" ht="18" customHeight="1">
      <c r="A78" s="235" t="s">
        <v>276</v>
      </c>
      <c r="B78" s="293" t="s">
        <v>277</v>
      </c>
      <c r="C78" s="224"/>
      <c r="D78" s="224"/>
    </row>
    <row r="79" spans="1:4" s="43" customFormat="1" ht="30">
      <c r="A79" s="236" t="s">
        <v>278</v>
      </c>
      <c r="B79" s="262" t="s">
        <v>279</v>
      </c>
      <c r="C79" s="224"/>
      <c r="D79" s="224"/>
    </row>
    <row r="80" spans="1:4" s="43" customFormat="1" ht="20.25" customHeight="1">
      <c r="A80" s="236" t="s">
        <v>280</v>
      </c>
      <c r="B80" s="262" t="s">
        <v>281</v>
      </c>
      <c r="C80" s="224"/>
      <c r="D80" s="224"/>
    </row>
    <row r="81" spans="1:4" s="43" customFormat="1" ht="18" customHeight="1" thickBot="1">
      <c r="A81" s="237" t="s">
        <v>282</v>
      </c>
      <c r="B81" s="371" t="s">
        <v>283</v>
      </c>
      <c r="C81" s="224"/>
      <c r="D81" s="224"/>
    </row>
    <row r="82" spans="1:4" s="43" customFormat="1" ht="18" customHeight="1" thickBot="1">
      <c r="A82" s="234" t="s">
        <v>284</v>
      </c>
      <c r="B82" s="370" t="s">
        <v>635</v>
      </c>
      <c r="C82" s="224"/>
      <c r="D82" s="224"/>
    </row>
    <row r="83" spans="1:4" s="43" customFormat="1" ht="19.5" thickBot="1">
      <c r="A83" s="234" t="s">
        <v>285</v>
      </c>
      <c r="B83" s="374" t="s">
        <v>286</v>
      </c>
      <c r="C83" s="223">
        <f>+C61+C65+C70+C73+C77+C82</f>
        <v>2500000</v>
      </c>
      <c r="D83" s="223">
        <f>+D61+D65+D70+D73+D77+D82</f>
        <v>2555825</v>
      </c>
    </row>
    <row r="84" spans="1:4" s="43" customFormat="1" ht="18" customHeight="1" thickBot="1">
      <c r="A84" s="239" t="s">
        <v>298</v>
      </c>
      <c r="B84" s="375" t="s">
        <v>378</v>
      </c>
      <c r="C84" s="223">
        <f>+C60+C83</f>
        <v>2500000</v>
      </c>
      <c r="D84" s="223">
        <f>+D60+D83</f>
        <v>2555825</v>
      </c>
    </row>
    <row r="85" spans="1:4" s="43" customFormat="1" ht="19.5" thickBot="1">
      <c r="A85" s="240"/>
      <c r="B85" s="376"/>
      <c r="C85" s="241"/>
      <c r="D85" s="241"/>
    </row>
    <row r="86" spans="1:4" s="37" customFormat="1" ht="18" customHeight="1" thickBot="1">
      <c r="A86" s="244" t="s">
        <v>45</v>
      </c>
      <c r="B86" s="377"/>
      <c r="C86" s="245"/>
      <c r="D86" s="245"/>
    </row>
    <row r="87" spans="1:4" s="44" customFormat="1" ht="18" customHeight="1" thickBot="1">
      <c r="A87" s="247" t="s">
        <v>12</v>
      </c>
      <c r="B87" s="378" t="s">
        <v>633</v>
      </c>
      <c r="C87" s="248">
        <f>SUM(C88:C92)</f>
        <v>2500000</v>
      </c>
      <c r="D87" s="248">
        <f>SUM(D88:D92)</f>
        <v>2555825</v>
      </c>
    </row>
    <row r="88" spans="1:4" s="37" customFormat="1" ht="18" customHeight="1">
      <c r="A88" s="249" t="s">
        <v>87</v>
      </c>
      <c r="B88" s="379" t="s">
        <v>40</v>
      </c>
      <c r="C88" s="224"/>
      <c r="D88" s="224"/>
    </row>
    <row r="89" spans="1:4" s="43" customFormat="1" ht="18" customHeight="1">
      <c r="A89" s="230" t="s">
        <v>88</v>
      </c>
      <c r="B89" s="264" t="s">
        <v>162</v>
      </c>
      <c r="C89" s="224"/>
      <c r="D89" s="224"/>
    </row>
    <row r="90" spans="1:4" s="37" customFormat="1" ht="18" customHeight="1">
      <c r="A90" s="230" t="s">
        <v>89</v>
      </c>
      <c r="B90" s="264" t="s">
        <v>122</v>
      </c>
      <c r="C90" s="224">
        <v>1200000</v>
      </c>
      <c r="D90" s="224">
        <v>1200000</v>
      </c>
    </row>
    <row r="91" spans="1:4" s="37" customFormat="1" ht="18" customHeight="1">
      <c r="A91" s="230" t="s">
        <v>90</v>
      </c>
      <c r="B91" s="380" t="s">
        <v>163</v>
      </c>
      <c r="C91" s="224"/>
      <c r="D91" s="224"/>
    </row>
    <row r="92" spans="1:4" s="37" customFormat="1" ht="18" customHeight="1">
      <c r="A92" s="230" t="s">
        <v>101</v>
      </c>
      <c r="B92" s="381" t="s">
        <v>164</v>
      </c>
      <c r="C92" s="224">
        <v>1300000</v>
      </c>
      <c r="D92" s="224">
        <v>1355825</v>
      </c>
    </row>
    <row r="93" spans="1:4" s="37" customFormat="1" ht="18" customHeight="1">
      <c r="A93" s="230" t="s">
        <v>91</v>
      </c>
      <c r="B93" s="264" t="s">
        <v>301</v>
      </c>
      <c r="C93" s="224"/>
      <c r="D93" s="224"/>
    </row>
    <row r="94" spans="1:4" s="37" customFormat="1" ht="18" customHeight="1">
      <c r="A94" s="230" t="s">
        <v>92</v>
      </c>
      <c r="B94" s="266" t="s">
        <v>302</v>
      </c>
      <c r="C94" s="224"/>
      <c r="D94" s="224"/>
    </row>
    <row r="95" spans="1:4" s="37" customFormat="1" ht="18" customHeight="1">
      <c r="A95" s="230" t="s">
        <v>102</v>
      </c>
      <c r="B95" s="264" t="s">
        <v>303</v>
      </c>
      <c r="C95" s="224"/>
      <c r="D95" s="224"/>
    </row>
    <row r="96" spans="1:4" s="37" customFormat="1" ht="18" customHeight="1">
      <c r="A96" s="230" t="s">
        <v>103</v>
      </c>
      <c r="B96" s="264" t="s">
        <v>640</v>
      </c>
      <c r="C96" s="224"/>
      <c r="D96" s="224"/>
    </row>
    <row r="97" spans="1:4" s="37" customFormat="1" ht="18" customHeight="1">
      <c r="A97" s="230" t="s">
        <v>104</v>
      </c>
      <c r="B97" s="266" t="s">
        <v>305</v>
      </c>
      <c r="C97" s="224"/>
      <c r="D97" s="224"/>
    </row>
    <row r="98" spans="1:4" s="37" customFormat="1" ht="18" customHeight="1">
      <c r="A98" s="230" t="s">
        <v>105</v>
      </c>
      <c r="B98" s="266" t="s">
        <v>306</v>
      </c>
      <c r="C98" s="224"/>
      <c r="D98" s="224"/>
    </row>
    <row r="99" spans="1:4" s="37" customFormat="1" ht="18" customHeight="1">
      <c r="A99" s="230" t="s">
        <v>107</v>
      </c>
      <c r="B99" s="264" t="s">
        <v>641</v>
      </c>
      <c r="C99" s="224"/>
      <c r="D99" s="224"/>
    </row>
    <row r="100" spans="1:4" s="37" customFormat="1" ht="18" customHeight="1">
      <c r="A100" s="251" t="s">
        <v>165</v>
      </c>
      <c r="B100" s="267" t="s">
        <v>308</v>
      </c>
      <c r="C100" s="224"/>
      <c r="D100" s="224"/>
    </row>
    <row r="101" spans="1:4" s="37" customFormat="1" ht="18" customHeight="1">
      <c r="A101" s="230" t="s">
        <v>299</v>
      </c>
      <c r="B101" s="267" t="s">
        <v>309</v>
      </c>
      <c r="C101" s="224"/>
      <c r="D101" s="224"/>
    </row>
    <row r="102" spans="1:4" s="37" customFormat="1" ht="18" customHeight="1" thickBot="1">
      <c r="A102" s="252" t="s">
        <v>300</v>
      </c>
      <c r="B102" s="268" t="s">
        <v>310</v>
      </c>
      <c r="C102" s="224">
        <v>1300000</v>
      </c>
      <c r="D102" s="224">
        <v>1355825</v>
      </c>
    </row>
    <row r="103" spans="1:4" s="37" customFormat="1" ht="18" customHeight="1" thickBot="1">
      <c r="A103" s="228" t="s">
        <v>13</v>
      </c>
      <c r="B103" s="382" t="s">
        <v>634</v>
      </c>
      <c r="C103" s="223">
        <f>+C104+C106+C108</f>
        <v>0</v>
      </c>
      <c r="D103" s="223">
        <f>+D104+D106+D108</f>
        <v>0</v>
      </c>
    </row>
    <row r="104" spans="1:4" s="37" customFormat="1" ht="18" customHeight="1">
      <c r="A104" s="229" t="s">
        <v>93</v>
      </c>
      <c r="B104" s="264" t="s">
        <v>190</v>
      </c>
      <c r="C104" s="224"/>
      <c r="D104" s="224"/>
    </row>
    <row r="105" spans="1:4" s="37" customFormat="1" ht="18" customHeight="1">
      <c r="A105" s="229" t="s">
        <v>94</v>
      </c>
      <c r="B105" s="267" t="s">
        <v>314</v>
      </c>
      <c r="C105" s="224"/>
      <c r="D105" s="224"/>
    </row>
    <row r="106" spans="1:4" s="37" customFormat="1" ht="18" customHeight="1">
      <c r="A106" s="229" t="s">
        <v>95</v>
      </c>
      <c r="B106" s="267" t="s">
        <v>166</v>
      </c>
      <c r="C106" s="224"/>
      <c r="D106" s="224"/>
    </row>
    <row r="107" spans="1:4" s="37" customFormat="1" ht="18" customHeight="1">
      <c r="A107" s="229" t="s">
        <v>96</v>
      </c>
      <c r="B107" s="267" t="s">
        <v>315</v>
      </c>
      <c r="C107" s="224"/>
      <c r="D107" s="224"/>
    </row>
    <row r="108" spans="1:4" s="37" customFormat="1" ht="18" customHeight="1">
      <c r="A108" s="229" t="s">
        <v>97</v>
      </c>
      <c r="B108" s="383" t="s">
        <v>192</v>
      </c>
      <c r="C108" s="224"/>
      <c r="D108" s="224"/>
    </row>
    <row r="109" spans="1:4" s="37" customFormat="1" ht="25.5">
      <c r="A109" s="229" t="s">
        <v>106</v>
      </c>
      <c r="B109" s="384" t="s">
        <v>386</v>
      </c>
      <c r="C109" s="224"/>
      <c r="D109" s="224"/>
    </row>
    <row r="110" spans="1:4" s="37" customFormat="1" ht="25.5">
      <c r="A110" s="229" t="s">
        <v>108</v>
      </c>
      <c r="B110" s="271" t="s">
        <v>320</v>
      </c>
      <c r="C110" s="224"/>
      <c r="D110" s="224"/>
    </row>
    <row r="111" spans="1:4" s="37" customFormat="1" ht="25.5">
      <c r="A111" s="229" t="s">
        <v>167</v>
      </c>
      <c r="B111" s="264" t="s">
        <v>304</v>
      </c>
      <c r="C111" s="224"/>
      <c r="D111" s="224"/>
    </row>
    <row r="112" spans="1:4" s="37" customFormat="1" ht="18.75">
      <c r="A112" s="229" t="s">
        <v>168</v>
      </c>
      <c r="B112" s="264" t="s">
        <v>319</v>
      </c>
      <c r="C112" s="224"/>
      <c r="D112" s="224"/>
    </row>
    <row r="113" spans="1:4" s="37" customFormat="1" ht="18.75">
      <c r="A113" s="229" t="s">
        <v>169</v>
      </c>
      <c r="B113" s="264" t="s">
        <v>318</v>
      </c>
      <c r="C113" s="224"/>
      <c r="D113" s="224"/>
    </row>
    <row r="114" spans="1:4" s="37" customFormat="1" ht="25.5">
      <c r="A114" s="229" t="s">
        <v>311</v>
      </c>
      <c r="B114" s="264" t="s">
        <v>307</v>
      </c>
      <c r="C114" s="224"/>
      <c r="D114" s="224"/>
    </row>
    <row r="115" spans="1:4" s="37" customFormat="1" ht="18.75">
      <c r="A115" s="229" t="s">
        <v>312</v>
      </c>
      <c r="B115" s="264" t="s">
        <v>317</v>
      </c>
      <c r="C115" s="224"/>
      <c r="D115" s="224"/>
    </row>
    <row r="116" spans="1:4" s="37" customFormat="1" ht="26.25" thickBot="1">
      <c r="A116" s="251" t="s">
        <v>313</v>
      </c>
      <c r="B116" s="264" t="s">
        <v>316</v>
      </c>
      <c r="C116" s="224"/>
      <c r="D116" s="224"/>
    </row>
    <row r="117" spans="1:4" s="37" customFormat="1" ht="18" customHeight="1" thickBot="1">
      <c r="A117" s="228" t="s">
        <v>14</v>
      </c>
      <c r="B117" s="372" t="s">
        <v>321</v>
      </c>
      <c r="C117" s="223">
        <f>+C118+C119</f>
        <v>0</v>
      </c>
      <c r="D117" s="223">
        <f>+D118+D119</f>
        <v>0</v>
      </c>
    </row>
    <row r="118" spans="1:4" s="37" customFormat="1" ht="18" customHeight="1">
      <c r="A118" s="229" t="s">
        <v>76</v>
      </c>
      <c r="B118" s="271" t="s">
        <v>46</v>
      </c>
      <c r="C118" s="224"/>
      <c r="D118" s="224"/>
    </row>
    <row r="119" spans="1:4" s="37" customFormat="1" ht="18" customHeight="1" thickBot="1">
      <c r="A119" s="231" t="s">
        <v>77</v>
      </c>
      <c r="B119" s="267" t="s">
        <v>47</v>
      </c>
      <c r="C119" s="224"/>
      <c r="D119" s="224"/>
    </row>
    <row r="120" spans="1:4" s="37" customFormat="1" ht="18" customHeight="1" thickBot="1">
      <c r="A120" s="228" t="s">
        <v>15</v>
      </c>
      <c r="B120" s="372" t="s">
        <v>322</v>
      </c>
      <c r="C120" s="223">
        <f>+C87+C103+C117</f>
        <v>2500000</v>
      </c>
      <c r="D120" s="223">
        <f>+D87+D103+D117</f>
        <v>2555825</v>
      </c>
    </row>
    <row r="121" spans="1:4" s="37" customFormat="1" ht="18" customHeight="1" thickBot="1">
      <c r="A121" s="228" t="s">
        <v>16</v>
      </c>
      <c r="B121" s="372" t="s">
        <v>642</v>
      </c>
      <c r="C121" s="223">
        <f>+C122+C123+C124</f>
        <v>0</v>
      </c>
      <c r="D121" s="223">
        <f>+D122+D123+D124</f>
        <v>0</v>
      </c>
    </row>
    <row r="122" spans="1:4" s="37" customFormat="1" ht="18" customHeight="1">
      <c r="A122" s="229" t="s">
        <v>80</v>
      </c>
      <c r="B122" s="271" t="s">
        <v>323</v>
      </c>
      <c r="C122" s="224"/>
      <c r="D122" s="224"/>
    </row>
    <row r="123" spans="1:4" s="37" customFormat="1" ht="18" customHeight="1">
      <c r="A123" s="229" t="s">
        <v>81</v>
      </c>
      <c r="B123" s="271" t="s">
        <v>643</v>
      </c>
      <c r="C123" s="224"/>
      <c r="D123" s="224"/>
    </row>
    <row r="124" spans="1:4" s="37" customFormat="1" ht="18" customHeight="1" thickBot="1">
      <c r="A124" s="251" t="s">
        <v>82</v>
      </c>
      <c r="B124" s="385" t="s">
        <v>324</v>
      </c>
      <c r="C124" s="224"/>
      <c r="D124" s="224"/>
    </row>
    <row r="125" spans="1:4" s="37" customFormat="1" ht="18" customHeight="1" thickBot="1">
      <c r="A125" s="228" t="s">
        <v>17</v>
      </c>
      <c r="B125" s="372" t="s">
        <v>372</v>
      </c>
      <c r="C125" s="223">
        <f>+C126+C127+C128+C129</f>
        <v>0</v>
      </c>
      <c r="D125" s="223">
        <f>+D126+D127+D128+D129</f>
        <v>0</v>
      </c>
    </row>
    <row r="126" spans="1:4" s="37" customFormat="1" ht="18" customHeight="1">
      <c r="A126" s="229" t="s">
        <v>83</v>
      </c>
      <c r="B126" s="271" t="s">
        <v>325</v>
      </c>
      <c r="C126" s="224"/>
      <c r="D126" s="224"/>
    </row>
    <row r="127" spans="1:4" s="37" customFormat="1" ht="18" customHeight="1">
      <c r="A127" s="229" t="s">
        <v>84</v>
      </c>
      <c r="B127" s="271" t="s">
        <v>326</v>
      </c>
      <c r="C127" s="224"/>
      <c r="D127" s="224"/>
    </row>
    <row r="128" spans="1:4" s="37" customFormat="1" ht="18" customHeight="1">
      <c r="A128" s="229" t="s">
        <v>242</v>
      </c>
      <c r="B128" s="271" t="s">
        <v>327</v>
      </c>
      <c r="C128" s="224"/>
      <c r="D128" s="224"/>
    </row>
    <row r="129" spans="1:4" s="37" customFormat="1" ht="18" customHeight="1" thickBot="1">
      <c r="A129" s="251" t="s">
        <v>243</v>
      </c>
      <c r="B129" s="385" t="s">
        <v>328</v>
      </c>
      <c r="C129" s="224"/>
      <c r="D129" s="224"/>
    </row>
    <row r="130" spans="1:4" s="37" customFormat="1" ht="18" customHeight="1" thickBot="1">
      <c r="A130" s="228" t="s">
        <v>18</v>
      </c>
      <c r="B130" s="372" t="s">
        <v>329</v>
      </c>
      <c r="C130" s="223">
        <f>+C131+C132+C133+C134</f>
        <v>0</v>
      </c>
      <c r="D130" s="223">
        <f>+D131+D132+D133+D134</f>
        <v>0</v>
      </c>
    </row>
    <row r="131" spans="1:4" s="37" customFormat="1" ht="18" customHeight="1">
      <c r="A131" s="229" t="s">
        <v>85</v>
      </c>
      <c r="B131" s="271" t="s">
        <v>330</v>
      </c>
      <c r="C131" s="224"/>
      <c r="D131" s="224"/>
    </row>
    <row r="132" spans="1:4" s="37" customFormat="1" ht="18" customHeight="1">
      <c r="A132" s="229" t="s">
        <v>86</v>
      </c>
      <c r="B132" s="271" t="s">
        <v>339</v>
      </c>
      <c r="C132" s="224"/>
      <c r="D132" s="224"/>
    </row>
    <row r="133" spans="1:4" s="37" customFormat="1" ht="18" customHeight="1">
      <c r="A133" s="229" t="s">
        <v>252</v>
      </c>
      <c r="B133" s="271" t="s">
        <v>331</v>
      </c>
      <c r="C133" s="224"/>
      <c r="D133" s="224"/>
    </row>
    <row r="134" spans="1:4" s="37" customFormat="1" ht="18" customHeight="1" thickBot="1">
      <c r="A134" s="251" t="s">
        <v>253</v>
      </c>
      <c r="B134" s="385" t="s">
        <v>402</v>
      </c>
      <c r="C134" s="224">
        <v>0</v>
      </c>
      <c r="D134" s="224">
        <v>0</v>
      </c>
    </row>
    <row r="135" spans="1:4" s="37" customFormat="1" ht="18" customHeight="1" thickBot="1">
      <c r="A135" s="228" t="s">
        <v>19</v>
      </c>
      <c r="B135" s="372" t="s">
        <v>332</v>
      </c>
      <c r="C135" s="254"/>
      <c r="D135" s="254"/>
    </row>
    <row r="136" spans="1:4" s="37" customFormat="1" ht="18" customHeight="1">
      <c r="A136" s="229" t="s">
        <v>160</v>
      </c>
      <c r="B136" s="271" t="s">
        <v>333</v>
      </c>
      <c r="C136" s="224"/>
      <c r="D136" s="224"/>
    </row>
    <row r="137" spans="1:4" s="37" customFormat="1" ht="18" customHeight="1">
      <c r="A137" s="229" t="s">
        <v>161</v>
      </c>
      <c r="B137" s="271" t="s">
        <v>334</v>
      </c>
      <c r="C137" s="224"/>
      <c r="D137" s="224"/>
    </row>
    <row r="138" spans="1:4" s="37" customFormat="1" ht="18" customHeight="1">
      <c r="A138" s="229" t="s">
        <v>191</v>
      </c>
      <c r="B138" s="271" t="s">
        <v>335</v>
      </c>
      <c r="C138" s="224"/>
      <c r="D138" s="224"/>
    </row>
    <row r="139" spans="1:4" s="37" customFormat="1" ht="18" customHeight="1" thickBot="1">
      <c r="A139" s="229" t="s">
        <v>255</v>
      </c>
      <c r="B139" s="271" t="s">
        <v>336</v>
      </c>
      <c r="C139" s="224"/>
      <c r="D139" s="224"/>
    </row>
    <row r="140" spans="1:4" s="37" customFormat="1" ht="18" customHeight="1" thickBot="1">
      <c r="A140" s="228" t="s">
        <v>20</v>
      </c>
      <c r="B140" s="372" t="s">
        <v>337</v>
      </c>
      <c r="C140" s="255">
        <f>+C121+C125+C130+C135</f>
        <v>0</v>
      </c>
      <c r="D140" s="255">
        <f>+D121+D125+D130+D135</f>
        <v>0</v>
      </c>
    </row>
    <row r="141" spans="1:4" s="37" customFormat="1" ht="18" customHeight="1" thickBot="1">
      <c r="A141" s="256" t="s">
        <v>21</v>
      </c>
      <c r="B141" s="386" t="s">
        <v>338</v>
      </c>
      <c r="C141" s="255">
        <f>+C120+C140</f>
        <v>2500000</v>
      </c>
      <c r="D141" s="255">
        <f>+D120+D140</f>
        <v>2555825</v>
      </c>
    </row>
    <row r="142" spans="1:4" s="37" customFormat="1" ht="18" customHeight="1" thickBot="1">
      <c r="A142" s="257"/>
      <c r="B142" s="258"/>
      <c r="C142" s="243"/>
      <c r="D142" s="243"/>
    </row>
    <row r="143" spans="1:6" s="37" customFormat="1" ht="18" customHeight="1" thickBot="1">
      <c r="A143" s="259" t="s">
        <v>420</v>
      </c>
      <c r="B143" s="260"/>
      <c r="C143" s="261"/>
      <c r="D143" s="261"/>
      <c r="E143" s="46"/>
      <c r="F143" s="46"/>
    </row>
    <row r="144" spans="1:4" s="43" customFormat="1" ht="18" customHeight="1" thickBot="1">
      <c r="A144" s="259" t="s">
        <v>182</v>
      </c>
      <c r="B144" s="260"/>
      <c r="C144" s="261"/>
      <c r="D144" s="261"/>
    </row>
    <row r="145" spans="3:4" s="37" customFormat="1" ht="18" customHeight="1">
      <c r="C145" s="47"/>
      <c r="D145" s="4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 2018.10.31
2018. ÉVI KÖLTSÉGVETÉSÉNEK ÖSSZEVONT MÉRLEGE
&amp;10
&amp;R&amp;"Times New Roman CE,Félkövér dőlt"&amp;11 1.2. melléklet az 1/2018. (III.6.)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5"/>
  <sheetViews>
    <sheetView view="pageLayout" workbookViewId="0" topLeftCell="A1">
      <selection activeCell="D1" sqref="D1:E16384"/>
    </sheetView>
  </sheetViews>
  <sheetFormatPr defaultColWidth="9.00390625" defaultRowHeight="12.75"/>
  <cols>
    <col min="1" max="1" width="7.625" style="30" customWidth="1"/>
    <col min="2" max="2" width="64.125" style="30" customWidth="1"/>
    <col min="3" max="3" width="21.625" style="31" customWidth="1"/>
    <col min="4" max="16384" width="9.375" style="32" customWidth="1"/>
  </cols>
  <sheetData>
    <row r="1" spans="1:3" s="37" customFormat="1" ht="18" customHeight="1">
      <c r="A1" s="471" t="s">
        <v>9</v>
      </c>
      <c r="B1" s="471"/>
      <c r="C1" s="471"/>
    </row>
    <row r="2" spans="1:3" s="37" customFormat="1" ht="18" customHeight="1" thickBot="1">
      <c r="A2" s="472" t="s">
        <v>133</v>
      </c>
      <c r="B2" s="472"/>
      <c r="C2" s="38" t="s">
        <v>444</v>
      </c>
    </row>
    <row r="3" spans="1:3" s="37" customFormat="1" ht="18" customHeight="1" thickBot="1">
      <c r="A3" s="39" t="s">
        <v>56</v>
      </c>
      <c r="B3" s="387" t="s">
        <v>11</v>
      </c>
      <c r="C3" s="40" t="s">
        <v>397</v>
      </c>
    </row>
    <row r="4" spans="1:3" s="43" customFormat="1" ht="18" customHeight="1" thickBot="1">
      <c r="A4" s="41">
        <v>1</v>
      </c>
      <c r="B4" s="388">
        <v>2</v>
      </c>
      <c r="C4" s="42">
        <v>3</v>
      </c>
    </row>
    <row r="5" spans="1:3" s="43" customFormat="1" ht="18" customHeight="1" thickBot="1">
      <c r="A5" s="222" t="s">
        <v>12</v>
      </c>
      <c r="B5" s="368" t="s">
        <v>217</v>
      </c>
      <c r="C5" s="223">
        <f>SUM(C6:C9)</f>
        <v>0</v>
      </c>
    </row>
    <row r="6" spans="1:3" s="43" customFormat="1" ht="27">
      <c r="A6" s="229" t="s">
        <v>87</v>
      </c>
      <c r="B6" s="293" t="s">
        <v>403</v>
      </c>
      <c r="C6" s="224">
        <f>SUM('9.1.3'!C8,'9.2.3'!C8,'9.3.3'!C8,'9.4.3'!C8)</f>
        <v>0</v>
      </c>
    </row>
    <row r="7" spans="1:3" s="43" customFormat="1" ht="27">
      <c r="A7" s="230" t="s">
        <v>88</v>
      </c>
      <c r="B7" s="262" t="s">
        <v>404</v>
      </c>
      <c r="C7" s="224">
        <f>SUM('9.1.3'!C9,'9.2.3'!C9,'9.3.3'!C9,'9.4.3'!C9)</f>
        <v>0</v>
      </c>
    </row>
    <row r="8" spans="1:3" s="43" customFormat="1" ht="27">
      <c r="A8" s="230" t="s">
        <v>89</v>
      </c>
      <c r="B8" s="262" t="s">
        <v>405</v>
      </c>
      <c r="C8" s="224">
        <f>SUM('9.1.3'!C10,'9.2.3'!C10,'9.3.3'!C10,'9.4.3'!C10)</f>
        <v>0</v>
      </c>
    </row>
    <row r="9" spans="1:3" s="43" customFormat="1" ht="18.75">
      <c r="A9" s="230" t="s">
        <v>399</v>
      </c>
      <c r="B9" s="262" t="s">
        <v>406</v>
      </c>
      <c r="C9" s="224">
        <f>SUM('9.1.3'!C11,'9.2.3'!C11,'9.3.3'!C11,'9.4.3'!C11)</f>
        <v>0</v>
      </c>
    </row>
    <row r="10" spans="1:3" s="43" customFormat="1" ht="25.5">
      <c r="A10" s="230" t="s">
        <v>101</v>
      </c>
      <c r="B10" s="369" t="s">
        <v>408</v>
      </c>
      <c r="C10" s="226"/>
    </row>
    <row r="11" spans="1:3" s="43" customFormat="1" ht="19.5" thickBot="1">
      <c r="A11" s="231" t="s">
        <v>400</v>
      </c>
      <c r="B11" s="262" t="s">
        <v>407</v>
      </c>
      <c r="C11" s="227"/>
    </row>
    <row r="12" spans="1:3" s="43" customFormat="1" ht="18" customHeight="1" thickBot="1">
      <c r="A12" s="228" t="s">
        <v>13</v>
      </c>
      <c r="B12" s="370" t="s">
        <v>637</v>
      </c>
      <c r="C12" s="223">
        <f>+C13+C14+C15+C16+C17</f>
        <v>0</v>
      </c>
    </row>
    <row r="13" spans="1:3" s="43" customFormat="1" ht="18" customHeight="1">
      <c r="A13" s="229" t="s">
        <v>93</v>
      </c>
      <c r="B13" s="293" t="s">
        <v>218</v>
      </c>
      <c r="C13" s="224">
        <f>SUM('9.1.3'!C15,'9.2.3'!C15,'9.3.3'!C15,'9.4.3'!C15)</f>
        <v>0</v>
      </c>
    </row>
    <row r="14" spans="1:3" s="43" customFormat="1" ht="18.75">
      <c r="A14" s="230" t="s">
        <v>94</v>
      </c>
      <c r="B14" s="262" t="s">
        <v>219</v>
      </c>
      <c r="C14" s="224">
        <f>SUM('9.1.3'!C16,'9.2.3'!C16,'9.3.3'!C16,'9.4.3'!C16)</f>
        <v>0</v>
      </c>
    </row>
    <row r="15" spans="1:3" s="43" customFormat="1" ht="27">
      <c r="A15" s="230" t="s">
        <v>95</v>
      </c>
      <c r="B15" s="262" t="s">
        <v>382</v>
      </c>
      <c r="C15" s="224">
        <f>SUM('9.1.3'!C17,'9.2.3'!C17,'9.3.3'!C17,'9.4.3'!C17)</f>
        <v>0</v>
      </c>
    </row>
    <row r="16" spans="1:3" s="43" customFormat="1" ht="27">
      <c r="A16" s="230" t="s">
        <v>96</v>
      </c>
      <c r="B16" s="262" t="s">
        <v>383</v>
      </c>
      <c r="C16" s="224">
        <f>SUM('9.1.3'!C18,'9.2.3'!C18,'9.3.3'!C18,'9.4.3'!C18)</f>
        <v>0</v>
      </c>
    </row>
    <row r="17" spans="1:3" s="43" customFormat="1" ht="25.5">
      <c r="A17" s="230" t="s">
        <v>97</v>
      </c>
      <c r="B17" s="221" t="s">
        <v>409</v>
      </c>
      <c r="C17" s="224">
        <f>SUM('9.1.3'!C19,'9.2.3'!C19,'9.3.3'!C19,'9.4.3'!C19)</f>
        <v>0</v>
      </c>
    </row>
    <row r="18" spans="1:3" s="43" customFormat="1" ht="19.5" thickBot="1">
      <c r="A18" s="231" t="s">
        <v>106</v>
      </c>
      <c r="B18" s="371" t="s">
        <v>220</v>
      </c>
      <c r="C18" s="224">
        <f>SUM('9.1.3'!C20,'9.2.3'!C20,'9.3.3'!C20,'9.4.3'!C20)</f>
        <v>0</v>
      </c>
    </row>
    <row r="19" spans="1:3" s="43" customFormat="1" ht="18" customHeight="1" thickBot="1">
      <c r="A19" s="228" t="s">
        <v>14</v>
      </c>
      <c r="B19" s="372" t="s">
        <v>638</v>
      </c>
      <c r="C19" s="223">
        <f>+C20+C21+C22+C23+C24</f>
        <v>0</v>
      </c>
    </row>
    <row r="20" spans="1:3" s="43" customFormat="1" ht="18.75">
      <c r="A20" s="229" t="s">
        <v>76</v>
      </c>
      <c r="B20" s="293" t="s">
        <v>401</v>
      </c>
      <c r="C20" s="224">
        <f>SUM('9.1.3'!C22,'9.2.3'!C22,'9.3.3'!C22,'9.4.3'!C22)</f>
        <v>0</v>
      </c>
    </row>
    <row r="21" spans="1:3" s="43" customFormat="1" ht="27">
      <c r="A21" s="230" t="s">
        <v>77</v>
      </c>
      <c r="B21" s="262" t="s">
        <v>221</v>
      </c>
      <c r="C21" s="224">
        <f>SUM('9.1.3'!C23,'9.2.3'!C23,'9.3.3'!C23,'9.4.3'!C23)</f>
        <v>0</v>
      </c>
    </row>
    <row r="22" spans="1:3" s="43" customFormat="1" ht="27">
      <c r="A22" s="230" t="s">
        <v>78</v>
      </c>
      <c r="B22" s="262" t="s">
        <v>384</v>
      </c>
      <c r="C22" s="224">
        <f>SUM('9.1.3'!C24,'9.2.3'!C24,'9.3.3'!C24,'9.4.3'!C24)</f>
        <v>0</v>
      </c>
    </row>
    <row r="23" spans="1:3" s="43" customFormat="1" ht="27">
      <c r="A23" s="230" t="s">
        <v>79</v>
      </c>
      <c r="B23" s="262" t="s">
        <v>385</v>
      </c>
      <c r="C23" s="224">
        <f>SUM('9.1.3'!C25,'9.2.3'!C25,'9.3.3'!C25,'9.4.3'!C25)</f>
        <v>0</v>
      </c>
    </row>
    <row r="24" spans="1:3" s="43" customFormat="1" ht="18.75">
      <c r="A24" s="230" t="s">
        <v>150</v>
      </c>
      <c r="B24" s="262" t="s">
        <v>222</v>
      </c>
      <c r="C24" s="224">
        <f>SUM('9.1.3'!C26,'9.2.3'!C26,'9.3.3'!C26,'9.4.3'!C26)</f>
        <v>0</v>
      </c>
    </row>
    <row r="25" spans="1:3" s="43" customFormat="1" ht="18" customHeight="1" thickBot="1">
      <c r="A25" s="231" t="s">
        <v>151</v>
      </c>
      <c r="B25" s="371" t="s">
        <v>223</v>
      </c>
      <c r="C25" s="224">
        <f>SUM('9.1.3'!C27,'9.2.3'!C27,'9.3.3'!C27,'9.4.3'!C27)</f>
        <v>0</v>
      </c>
    </row>
    <row r="26" spans="1:3" s="43" customFormat="1" ht="18" customHeight="1" thickBot="1">
      <c r="A26" s="228" t="s">
        <v>152</v>
      </c>
      <c r="B26" s="372" t="s">
        <v>224</v>
      </c>
      <c r="C26" s="223">
        <f>+C27+C30+C31+C32</f>
        <v>0</v>
      </c>
    </row>
    <row r="27" spans="1:3" s="43" customFormat="1" ht="18" customHeight="1">
      <c r="A27" s="229" t="s">
        <v>225</v>
      </c>
      <c r="B27" s="293" t="s">
        <v>231</v>
      </c>
      <c r="C27" s="233">
        <f>SUM(C28:C29)</f>
        <v>0</v>
      </c>
    </row>
    <row r="28" spans="1:3" s="43" customFormat="1" ht="18" customHeight="1">
      <c r="A28" s="230" t="s">
        <v>226</v>
      </c>
      <c r="B28" s="262" t="s">
        <v>411</v>
      </c>
      <c r="C28" s="224">
        <f>SUM('9.1.3'!C30,'9.2.3'!C30,'9.3.3'!C30,'9.4.3'!C30)</f>
        <v>0</v>
      </c>
    </row>
    <row r="29" spans="1:3" s="43" customFormat="1" ht="18" customHeight="1">
      <c r="A29" s="230" t="s">
        <v>227</v>
      </c>
      <c r="B29" s="262" t="s">
        <v>412</v>
      </c>
      <c r="C29" s="224">
        <f>SUM('9.1.3'!C31,'9.2.3'!C31,'9.3.3'!C31,'9.4.3'!C31)</f>
        <v>0</v>
      </c>
    </row>
    <row r="30" spans="1:3" s="43" customFormat="1" ht="18" customHeight="1">
      <c r="A30" s="230" t="s">
        <v>228</v>
      </c>
      <c r="B30" s="262" t="s">
        <v>413</v>
      </c>
      <c r="C30" s="224">
        <f>SUM('9.1.3'!C32,'9.2.3'!C32,'9.3.3'!C32,'9.4.3'!C32)</f>
        <v>0</v>
      </c>
    </row>
    <row r="31" spans="1:3" s="43" customFormat="1" ht="18.75">
      <c r="A31" s="230" t="s">
        <v>229</v>
      </c>
      <c r="B31" s="262" t="s">
        <v>232</v>
      </c>
      <c r="C31" s="224">
        <f>SUM('9.1.3'!C33,'9.2.3'!C33,'9.3.3'!C33,'9.4.3'!C33)</f>
        <v>0</v>
      </c>
    </row>
    <row r="32" spans="1:3" s="43" customFormat="1" ht="18" customHeight="1" thickBot="1">
      <c r="A32" s="231" t="s">
        <v>230</v>
      </c>
      <c r="B32" s="371" t="s">
        <v>233</v>
      </c>
      <c r="C32" s="224">
        <f>SUM('9.1.3'!C34,'9.2.3'!C34,'9.3.3'!C34,'9.4.3'!C34)</f>
        <v>0</v>
      </c>
    </row>
    <row r="33" spans="1:3" s="43" customFormat="1" ht="18" customHeight="1" thickBot="1">
      <c r="A33" s="228" t="s">
        <v>16</v>
      </c>
      <c r="B33" s="372" t="s">
        <v>234</v>
      </c>
      <c r="C33" s="223">
        <f>SUM(C34:C43)</f>
        <v>0</v>
      </c>
    </row>
    <row r="34" spans="1:3" s="43" customFormat="1" ht="18" customHeight="1">
      <c r="A34" s="229" t="s">
        <v>80</v>
      </c>
      <c r="B34" s="293" t="s">
        <v>237</v>
      </c>
      <c r="C34" s="224">
        <f>SUM('9.1.3'!C36,'9.2.3'!C36,'9.3.3'!C36,'9.4.3'!C36)</f>
        <v>0</v>
      </c>
    </row>
    <row r="35" spans="1:3" s="43" customFormat="1" ht="18" customHeight="1">
      <c r="A35" s="230" t="s">
        <v>81</v>
      </c>
      <c r="B35" s="262" t="s">
        <v>414</v>
      </c>
      <c r="C35" s="224">
        <f>SUM('9.1.3'!C37,'9.2.3'!C37,'9.3.3'!C37,'9.4.3'!C37)</f>
        <v>0</v>
      </c>
    </row>
    <row r="36" spans="1:3" s="43" customFormat="1" ht="18" customHeight="1">
      <c r="A36" s="230" t="s">
        <v>82</v>
      </c>
      <c r="B36" s="262" t="s">
        <v>415</v>
      </c>
      <c r="C36" s="224">
        <f>SUM('9.1.3'!C38,'9.2.3'!C38,'9.3.3'!C38,'9.4.3'!C38)</f>
        <v>0</v>
      </c>
    </row>
    <row r="37" spans="1:3" s="43" customFormat="1" ht="18" customHeight="1">
      <c r="A37" s="230" t="s">
        <v>154</v>
      </c>
      <c r="B37" s="262" t="s">
        <v>416</v>
      </c>
      <c r="C37" s="224">
        <f>SUM('9.1.3'!C39,'9.2.3'!C39,'9.3.3'!C39,'9.4.3'!C39)</f>
        <v>0</v>
      </c>
    </row>
    <row r="38" spans="1:3" s="43" customFormat="1" ht="18" customHeight="1">
      <c r="A38" s="230" t="s">
        <v>155</v>
      </c>
      <c r="B38" s="262" t="s">
        <v>417</v>
      </c>
      <c r="C38" s="224">
        <f>SUM('9.1.3'!C40,'9.2.3'!C40,'9.3.3'!C40,'9.4.3'!C40)</f>
        <v>0</v>
      </c>
    </row>
    <row r="39" spans="1:3" s="43" customFormat="1" ht="18" customHeight="1">
      <c r="A39" s="230" t="s">
        <v>156</v>
      </c>
      <c r="B39" s="262" t="s">
        <v>418</v>
      </c>
      <c r="C39" s="224">
        <f>SUM('9.1.3'!C41,'9.2.3'!C41,'9.3.3'!C41,'9.4.3'!C41)</f>
        <v>0</v>
      </c>
    </row>
    <row r="40" spans="1:3" s="43" customFormat="1" ht="18" customHeight="1">
      <c r="A40" s="230" t="s">
        <v>157</v>
      </c>
      <c r="B40" s="262" t="s">
        <v>238</v>
      </c>
      <c r="C40" s="224">
        <f>SUM('9.1.3'!C42,'9.2.3'!C42,'9.3.3'!C42,'9.4.3'!C42)</f>
        <v>0</v>
      </c>
    </row>
    <row r="41" spans="1:3" s="43" customFormat="1" ht="18" customHeight="1">
      <c r="A41" s="230" t="s">
        <v>158</v>
      </c>
      <c r="B41" s="262" t="s">
        <v>239</v>
      </c>
      <c r="C41" s="224">
        <f>SUM('9.1.3'!C43,'9.2.3'!C43,'9.3.3'!C43,'9.4.3'!C43)</f>
        <v>0</v>
      </c>
    </row>
    <row r="42" spans="1:3" s="43" customFormat="1" ht="18" customHeight="1">
      <c r="A42" s="230" t="s">
        <v>235</v>
      </c>
      <c r="B42" s="262" t="s">
        <v>240</v>
      </c>
      <c r="C42" s="224">
        <f>SUM('9.1.3'!C44,'9.2.3'!C44,'9.3.3'!C44,'9.4.3'!C44)</f>
        <v>0</v>
      </c>
    </row>
    <row r="43" spans="1:3" s="43" customFormat="1" ht="18" customHeight="1" thickBot="1">
      <c r="A43" s="231" t="s">
        <v>236</v>
      </c>
      <c r="B43" s="371" t="s">
        <v>419</v>
      </c>
      <c r="C43" s="224">
        <f>SUM('9.1.3'!C45,'9.2.3'!C45,'9.3.3'!C45,'9.4.3'!C45)</f>
        <v>0</v>
      </c>
    </row>
    <row r="44" spans="1:3" s="43" customFormat="1" ht="18" customHeight="1" thickBot="1">
      <c r="A44" s="228" t="s">
        <v>17</v>
      </c>
      <c r="B44" s="372" t="s">
        <v>241</v>
      </c>
      <c r="C44" s="223">
        <f>SUM(C45:C49)</f>
        <v>0</v>
      </c>
    </row>
    <row r="45" spans="1:3" s="43" customFormat="1" ht="18" customHeight="1">
      <c r="A45" s="229" t="s">
        <v>83</v>
      </c>
      <c r="B45" s="293" t="s">
        <v>245</v>
      </c>
      <c r="C45" s="224">
        <f>SUM('9.1.3'!C47,'9.2.3'!C47,'9.3.3'!C47,'9.4.3'!C47)</f>
        <v>0</v>
      </c>
    </row>
    <row r="46" spans="1:3" s="43" customFormat="1" ht="18" customHeight="1">
      <c r="A46" s="230" t="s">
        <v>84</v>
      </c>
      <c r="B46" s="262" t="s">
        <v>246</v>
      </c>
      <c r="C46" s="224">
        <f>SUM('9.1.3'!C48,'9.2.3'!C48,'9.3.3'!C48,'9.4.3'!C48)</f>
        <v>0</v>
      </c>
    </row>
    <row r="47" spans="1:3" s="43" customFormat="1" ht="18" customHeight="1">
      <c r="A47" s="230" t="s">
        <v>242</v>
      </c>
      <c r="B47" s="262" t="s">
        <v>247</v>
      </c>
      <c r="C47" s="224">
        <f>SUM('9.1.3'!C49,'9.2.3'!C49,'9.3.3'!C49,'9.4.3'!C49)</f>
        <v>0</v>
      </c>
    </row>
    <row r="48" spans="1:3" s="43" customFormat="1" ht="18" customHeight="1">
      <c r="A48" s="230" t="s">
        <v>243</v>
      </c>
      <c r="B48" s="262" t="s">
        <v>248</v>
      </c>
      <c r="C48" s="224">
        <f>SUM('9.1.3'!C50,'9.2.3'!C50,'9.3.3'!C50,'9.4.3'!C50)</f>
        <v>0</v>
      </c>
    </row>
    <row r="49" spans="1:3" s="43" customFormat="1" ht="18" customHeight="1" thickBot="1">
      <c r="A49" s="231" t="s">
        <v>244</v>
      </c>
      <c r="B49" s="371" t="s">
        <v>249</v>
      </c>
      <c r="C49" s="224">
        <f>SUM('9.1.3'!C51,'9.2.3'!C51,'9.3.3'!C51,'9.4.3'!C51)</f>
        <v>0</v>
      </c>
    </row>
    <row r="50" spans="1:3" s="43" customFormat="1" ht="26.25" thickBot="1">
      <c r="A50" s="228" t="s">
        <v>159</v>
      </c>
      <c r="B50" s="372" t="s">
        <v>410</v>
      </c>
      <c r="C50" s="223">
        <f>SUM(C51:C53)</f>
        <v>0</v>
      </c>
    </row>
    <row r="51" spans="1:3" s="43" customFormat="1" ht="27">
      <c r="A51" s="229" t="s">
        <v>85</v>
      </c>
      <c r="B51" s="293" t="s">
        <v>392</v>
      </c>
      <c r="C51" s="224">
        <f>SUM('6. tájékoztató t.'!C53,'9.2.3'!C53,'9.3.3'!C53,'9.4.3'!C53)</f>
        <v>0</v>
      </c>
    </row>
    <row r="52" spans="1:3" s="43" customFormat="1" ht="27">
      <c r="A52" s="230" t="s">
        <v>86</v>
      </c>
      <c r="B52" s="262" t="s">
        <v>393</v>
      </c>
      <c r="C52" s="224">
        <f>SUM('6. tájékoztató t.'!C54,'9.2.3'!C54,'9.3.3'!C54,'9.4.3'!C54)</f>
        <v>0</v>
      </c>
    </row>
    <row r="53" spans="1:3" s="43" customFormat="1" ht="18.75">
      <c r="A53" s="230" t="s">
        <v>252</v>
      </c>
      <c r="B53" s="262" t="s">
        <v>250</v>
      </c>
      <c r="C53" s="224">
        <f>SUM('6. tájékoztató t.'!C55,'9.2.3'!C55,'9.3.3'!C55,'9.4.3'!C55)</f>
        <v>0</v>
      </c>
    </row>
    <row r="54" spans="1:3" s="43" customFormat="1" ht="19.5" thickBot="1">
      <c r="A54" s="231" t="s">
        <v>253</v>
      </c>
      <c r="B54" s="371" t="s">
        <v>251</v>
      </c>
      <c r="C54" s="224">
        <f>SUM('6. tájékoztató t.'!C56,'9.2.3'!C56,'9.3.3'!C56,'9.4.3'!C56)</f>
        <v>0</v>
      </c>
    </row>
    <row r="55" spans="1:3" s="43" customFormat="1" ht="18" customHeight="1" thickBot="1">
      <c r="A55" s="228" t="s">
        <v>19</v>
      </c>
      <c r="B55" s="370" t="s">
        <v>254</v>
      </c>
      <c r="C55" s="223">
        <f>SUM(C56:C58)</f>
        <v>0</v>
      </c>
    </row>
    <row r="56" spans="1:3" s="43" customFormat="1" ht="27">
      <c r="A56" s="229" t="s">
        <v>160</v>
      </c>
      <c r="B56" s="293" t="s">
        <v>394</v>
      </c>
      <c r="C56" s="224">
        <f>SUM('9.1.3'!C58,'9.2.3'!C58,'9.3.3'!C58,'9.4.3'!C58)</f>
        <v>0</v>
      </c>
    </row>
    <row r="57" spans="1:3" s="43" customFormat="1" ht="18.75">
      <c r="A57" s="230" t="s">
        <v>161</v>
      </c>
      <c r="B57" s="262" t="s">
        <v>395</v>
      </c>
      <c r="C57" s="224">
        <f>SUM('9.1.3'!C59,'9.2.3'!C59,'9.3.3'!C59,'9.4.3'!C59)</f>
        <v>0</v>
      </c>
    </row>
    <row r="58" spans="1:3" s="43" customFormat="1" ht="18.75">
      <c r="A58" s="230" t="s">
        <v>191</v>
      </c>
      <c r="B58" s="262" t="s">
        <v>256</v>
      </c>
      <c r="C58" s="224">
        <f>SUM('9.1.3'!C60,'9.2.3'!C60,'9.3.3'!C60,'9.4.3'!C60)</f>
        <v>0</v>
      </c>
    </row>
    <row r="59" spans="1:3" s="43" customFormat="1" ht="19.5" thickBot="1">
      <c r="A59" s="231" t="s">
        <v>255</v>
      </c>
      <c r="B59" s="371" t="s">
        <v>257</v>
      </c>
      <c r="C59" s="224">
        <f>SUM('9.1.3'!C61,'9.2.3'!C61,'9.3.3'!C61,'9.4.3'!C61)</f>
        <v>0</v>
      </c>
    </row>
    <row r="60" spans="1:3" s="43" customFormat="1" ht="19.5" thickBot="1">
      <c r="A60" s="228" t="s">
        <v>20</v>
      </c>
      <c r="B60" s="372" t="s">
        <v>258</v>
      </c>
      <c r="C60" s="223">
        <f>+C5+C12+C19+C26+C33+C44+C50+C55</f>
        <v>0</v>
      </c>
    </row>
    <row r="61" spans="1:3" s="43" customFormat="1" ht="18" customHeight="1" thickBot="1">
      <c r="A61" s="234" t="s">
        <v>373</v>
      </c>
      <c r="B61" s="370" t="s">
        <v>639</v>
      </c>
      <c r="C61" s="223">
        <f>SUM(C62:C64)</f>
        <v>0</v>
      </c>
    </row>
    <row r="62" spans="1:3" s="43" customFormat="1" ht="18" customHeight="1">
      <c r="A62" s="229" t="s">
        <v>287</v>
      </c>
      <c r="B62" s="293" t="s">
        <v>259</v>
      </c>
      <c r="C62" s="224">
        <f>SUM('9.1.3'!C64,'9.2.3'!C64,'9.3.3'!C64,'9.4.3'!C64)</f>
        <v>0</v>
      </c>
    </row>
    <row r="63" spans="1:3" s="43" customFormat="1" ht="27">
      <c r="A63" s="230" t="s">
        <v>296</v>
      </c>
      <c r="B63" s="262" t="s">
        <v>260</v>
      </c>
      <c r="C63" s="224">
        <f>SUM('9.1.3'!C65,'9.2.3'!C65,'9.3.3'!C65,'9.4.3'!C65)</f>
        <v>0</v>
      </c>
    </row>
    <row r="64" spans="1:3" s="43" customFormat="1" ht="19.5" thickBot="1">
      <c r="A64" s="231" t="s">
        <v>297</v>
      </c>
      <c r="B64" s="373" t="s">
        <v>261</v>
      </c>
      <c r="C64" s="224">
        <f>SUM('9.1.3'!C66,'9.2.3'!C66,'9.3.3'!C66,'9.4.3'!C66)</f>
        <v>0</v>
      </c>
    </row>
    <row r="65" spans="1:3" s="43" customFormat="1" ht="18" customHeight="1" thickBot="1">
      <c r="A65" s="234" t="s">
        <v>262</v>
      </c>
      <c r="B65" s="370" t="s">
        <v>263</v>
      </c>
      <c r="C65" s="223">
        <f>SUM(C66:C69)</f>
        <v>0</v>
      </c>
    </row>
    <row r="66" spans="1:3" s="43" customFormat="1" ht="18.75">
      <c r="A66" s="229" t="s">
        <v>130</v>
      </c>
      <c r="B66" s="293" t="s">
        <v>264</v>
      </c>
      <c r="C66" s="224">
        <f>SUM('9.1.3'!C68,'9.2.3'!C68,'9.3.3'!C68,'9.4.3'!C68)</f>
        <v>0</v>
      </c>
    </row>
    <row r="67" spans="1:3" s="43" customFormat="1" ht="18.75">
      <c r="A67" s="230" t="s">
        <v>131</v>
      </c>
      <c r="B67" s="262" t="s">
        <v>265</v>
      </c>
      <c r="C67" s="224">
        <f>SUM('9.1.3'!C69,'9.2.3'!C69,'9.3.3'!C69,'9.4.3'!C69)</f>
        <v>0</v>
      </c>
    </row>
    <row r="68" spans="1:3" s="43" customFormat="1" ht="18.75">
      <c r="A68" s="230" t="s">
        <v>288</v>
      </c>
      <c r="B68" s="262" t="s">
        <v>266</v>
      </c>
      <c r="C68" s="224">
        <f>SUM('9.1.3'!C70,'9.2.3'!C70,'9.3.3'!C70,'9.4.3'!C70)</f>
        <v>0</v>
      </c>
    </row>
    <row r="69" spans="1:3" s="43" customFormat="1" ht="19.5" thickBot="1">
      <c r="A69" s="231" t="s">
        <v>289</v>
      </c>
      <c r="B69" s="371" t="s">
        <v>267</v>
      </c>
      <c r="C69" s="224">
        <f>SUM('9.1.3'!C71,'9.2.3'!C71,'9.3.3'!C71,'9.4.3'!C71)</f>
        <v>0</v>
      </c>
    </row>
    <row r="70" spans="1:3" s="43" customFormat="1" ht="18" customHeight="1" thickBot="1">
      <c r="A70" s="234" t="s">
        <v>268</v>
      </c>
      <c r="B70" s="370" t="s">
        <v>269</v>
      </c>
      <c r="C70" s="223">
        <f>SUM(C71:C72)</f>
        <v>0</v>
      </c>
    </row>
    <row r="71" spans="1:3" s="43" customFormat="1" ht="18" customHeight="1">
      <c r="A71" s="229" t="s">
        <v>290</v>
      </c>
      <c r="B71" s="293" t="s">
        <v>270</v>
      </c>
      <c r="C71" s="224">
        <f>SUM('9.1.3'!C73,'9.2.3'!C73,'9.3.3'!C73,'9.4.3'!C73)</f>
        <v>0</v>
      </c>
    </row>
    <row r="72" spans="1:3" s="43" customFormat="1" ht="18" customHeight="1" thickBot="1">
      <c r="A72" s="231" t="s">
        <v>291</v>
      </c>
      <c r="B72" s="293" t="s">
        <v>644</v>
      </c>
      <c r="C72" s="224">
        <f>SUM('9.1.3'!C74,'9.2.3'!C74,'9.3.3'!C74,'9.4.3'!C74)</f>
        <v>0</v>
      </c>
    </row>
    <row r="73" spans="1:3" s="43" customFormat="1" ht="18" customHeight="1" thickBot="1">
      <c r="A73" s="234" t="s">
        <v>271</v>
      </c>
      <c r="B73" s="370" t="s">
        <v>272</v>
      </c>
      <c r="C73" s="223">
        <f>SUM(C74:C76)</f>
        <v>0</v>
      </c>
    </row>
    <row r="74" spans="1:3" s="43" customFormat="1" ht="18" customHeight="1">
      <c r="A74" s="229" t="s">
        <v>292</v>
      </c>
      <c r="B74" s="293" t="s">
        <v>446</v>
      </c>
      <c r="C74" s="224">
        <f>SUM('9.1.3'!C76,'9.2.3'!C76,'9.3.3'!C76,'9.4.3'!C76)</f>
        <v>0</v>
      </c>
    </row>
    <row r="75" spans="1:3" s="43" customFormat="1" ht="18" customHeight="1">
      <c r="A75" s="230" t="s">
        <v>293</v>
      </c>
      <c r="B75" s="262" t="s">
        <v>273</v>
      </c>
      <c r="C75" s="224">
        <f>SUM('9.1.3'!C77,'9.2.3'!C77,'9.3.3'!C77,'9.4.3'!C77)</f>
        <v>0</v>
      </c>
    </row>
    <row r="76" spans="1:3" s="43" customFormat="1" ht="18" customHeight="1" thickBot="1">
      <c r="A76" s="231" t="s">
        <v>294</v>
      </c>
      <c r="B76" s="371" t="s">
        <v>274</v>
      </c>
      <c r="C76" s="224">
        <f>SUM('9.1.3'!C78,'9.2.3'!C78,'9.3.3'!C78,'9.4.3'!C78)</f>
        <v>0</v>
      </c>
    </row>
    <row r="77" spans="1:3" s="43" customFormat="1" ht="18" customHeight="1" thickBot="1">
      <c r="A77" s="234" t="s">
        <v>275</v>
      </c>
      <c r="B77" s="370" t="s">
        <v>295</v>
      </c>
      <c r="C77" s="223">
        <f>SUM(C78:C81)</f>
        <v>0</v>
      </c>
    </row>
    <row r="78" spans="1:3" s="43" customFormat="1" ht="18" customHeight="1">
      <c r="A78" s="235" t="s">
        <v>276</v>
      </c>
      <c r="B78" s="293" t="s">
        <v>277</v>
      </c>
      <c r="C78" s="224">
        <f>SUM('9.1.3'!C80,'9.2.3'!C80,'9.3.3'!C80,'9.4.3'!C80)</f>
        <v>0</v>
      </c>
    </row>
    <row r="79" spans="1:3" s="43" customFormat="1" ht="30">
      <c r="A79" s="236" t="s">
        <v>278</v>
      </c>
      <c r="B79" s="262" t="s">
        <v>279</v>
      </c>
      <c r="C79" s="224">
        <f>SUM('9.1.3'!C81,'9.2.3'!C81,'9.3.3'!C81,'9.4.3'!C81)</f>
        <v>0</v>
      </c>
    </row>
    <row r="80" spans="1:3" s="43" customFormat="1" ht="20.25" customHeight="1">
      <c r="A80" s="236" t="s">
        <v>280</v>
      </c>
      <c r="B80" s="262" t="s">
        <v>281</v>
      </c>
      <c r="C80" s="224">
        <f>SUM('9.1.3'!C82,'9.2.3'!C82,'9.3.3'!C82,'9.4.3'!C82)</f>
        <v>0</v>
      </c>
    </row>
    <row r="81" spans="1:3" s="43" customFormat="1" ht="18" customHeight="1" thickBot="1">
      <c r="A81" s="237" t="s">
        <v>282</v>
      </c>
      <c r="B81" s="371" t="s">
        <v>283</v>
      </c>
      <c r="C81" s="224">
        <f>SUM('9.1.3'!C83,'9.2.3'!C83,'9.3.3'!C83,'9.4.3'!C83)</f>
        <v>0</v>
      </c>
    </row>
    <row r="82" spans="1:3" s="43" customFormat="1" ht="18" customHeight="1" thickBot="1">
      <c r="A82" s="234" t="s">
        <v>284</v>
      </c>
      <c r="B82" s="370" t="s">
        <v>635</v>
      </c>
      <c r="C82" s="224">
        <f>SUM('6. tájékoztató t.'!C84,'9.2.3'!C84,'9.3.3'!C84,'9.4.3'!C84)</f>
        <v>0</v>
      </c>
    </row>
    <row r="83" spans="1:3" s="43" customFormat="1" ht="19.5" thickBot="1">
      <c r="A83" s="234" t="s">
        <v>285</v>
      </c>
      <c r="B83" s="374" t="s">
        <v>286</v>
      </c>
      <c r="C83" s="223">
        <f>+C61+C65+C70+C73+C77+C82</f>
        <v>0</v>
      </c>
    </row>
    <row r="84" spans="1:3" s="43" customFormat="1" ht="18" customHeight="1" thickBot="1">
      <c r="A84" s="239" t="s">
        <v>298</v>
      </c>
      <c r="B84" s="375" t="s">
        <v>378</v>
      </c>
      <c r="C84" s="223">
        <f>+C60+C83</f>
        <v>0</v>
      </c>
    </row>
    <row r="85" spans="1:3" s="43" customFormat="1" ht="19.5" thickBot="1">
      <c r="A85" s="240"/>
      <c r="B85" s="376"/>
      <c r="C85" s="241"/>
    </row>
    <row r="86" spans="1:3" s="37" customFormat="1" ht="18" customHeight="1" thickBot="1">
      <c r="A86" s="244" t="s">
        <v>45</v>
      </c>
      <c r="B86" s="377"/>
      <c r="C86" s="245"/>
    </row>
    <row r="87" spans="1:3" s="44" customFormat="1" ht="18" customHeight="1" thickBot="1">
      <c r="A87" s="247" t="s">
        <v>12</v>
      </c>
      <c r="B87" s="378" t="s">
        <v>633</v>
      </c>
      <c r="C87" s="248">
        <f>SUM(C88:C92)</f>
        <v>0</v>
      </c>
    </row>
    <row r="88" spans="1:3" s="37" customFormat="1" ht="18" customHeight="1">
      <c r="A88" s="249" t="s">
        <v>87</v>
      </c>
      <c r="B88" s="379" t="s">
        <v>40</v>
      </c>
      <c r="C88" s="224">
        <f>SUM('6. tájékoztató t.'!C90,'9.2.3'!C90,'9.3.3'!C90,'9.4.3'!C90)</f>
        <v>0</v>
      </c>
    </row>
    <row r="89" spans="1:3" s="43" customFormat="1" ht="18" customHeight="1">
      <c r="A89" s="230" t="s">
        <v>88</v>
      </c>
      <c r="B89" s="264" t="s">
        <v>162</v>
      </c>
      <c r="C89" s="224"/>
    </row>
    <row r="90" spans="1:3" s="37" customFormat="1" ht="18" customHeight="1">
      <c r="A90" s="230" t="s">
        <v>89</v>
      </c>
      <c r="B90" s="264" t="s">
        <v>122</v>
      </c>
      <c r="C90" s="224"/>
    </row>
    <row r="91" spans="1:3" s="37" customFormat="1" ht="18" customHeight="1">
      <c r="A91" s="230" t="s">
        <v>90</v>
      </c>
      <c r="B91" s="380" t="s">
        <v>163</v>
      </c>
      <c r="C91" s="224">
        <f>SUM('9.1.3'!C93,'9.2.3'!C93,'9.3.3'!C93,'9.4.3'!C93)</f>
        <v>0</v>
      </c>
    </row>
    <row r="92" spans="1:3" s="37" customFormat="1" ht="18" customHeight="1">
      <c r="A92" s="230" t="s">
        <v>101</v>
      </c>
      <c r="B92" s="381" t="s">
        <v>164</v>
      </c>
      <c r="C92" s="224">
        <f>SUM('6. tájékoztató t.'!C94,'9.2.3'!C94,'9.3.3'!C94,'9.4.3'!C94)</f>
        <v>0</v>
      </c>
    </row>
    <row r="93" spans="1:3" s="37" customFormat="1" ht="18" customHeight="1">
      <c r="A93" s="230" t="s">
        <v>91</v>
      </c>
      <c r="B93" s="264" t="s">
        <v>301</v>
      </c>
      <c r="C93" s="224">
        <f>SUM('6. tájékoztató t.'!C95,'9.2.3'!C95,'9.3.3'!C95,'9.4.3'!C95)</f>
        <v>0</v>
      </c>
    </row>
    <row r="94" spans="1:3" s="37" customFormat="1" ht="18" customHeight="1">
      <c r="A94" s="230" t="s">
        <v>92</v>
      </c>
      <c r="B94" s="266" t="s">
        <v>302</v>
      </c>
      <c r="C94" s="224">
        <f>SUM('6. tájékoztató t.'!C96,'9.2.3'!C96,'9.3.3'!C96,'9.4.3'!C96)</f>
        <v>0</v>
      </c>
    </row>
    <row r="95" spans="1:3" s="37" customFormat="1" ht="18" customHeight="1">
      <c r="A95" s="230" t="s">
        <v>102</v>
      </c>
      <c r="B95" s="264" t="s">
        <v>303</v>
      </c>
      <c r="C95" s="224">
        <f>SUM('6. tájékoztató t.'!C97,'9.2.3'!C97,'9.3.3'!C97,'9.4.3'!C97)</f>
        <v>0</v>
      </c>
    </row>
    <row r="96" spans="1:3" s="37" customFormat="1" ht="18" customHeight="1">
      <c r="A96" s="230" t="s">
        <v>103</v>
      </c>
      <c r="B96" s="264" t="s">
        <v>640</v>
      </c>
      <c r="C96" s="224">
        <f>SUM('6. tájékoztató t.'!C98,'9.2.3'!C98,'9.3.3'!C98,'9.4.3'!C98)</f>
        <v>0</v>
      </c>
    </row>
    <row r="97" spans="1:3" s="37" customFormat="1" ht="18" customHeight="1">
      <c r="A97" s="230" t="s">
        <v>104</v>
      </c>
      <c r="B97" s="266" t="s">
        <v>305</v>
      </c>
      <c r="C97" s="224">
        <f>SUM('6. tájékoztató t.'!C99,'9.2.3'!C99,'9.3.3'!C99,'9.4.3'!C99)</f>
        <v>0</v>
      </c>
    </row>
    <row r="98" spans="1:3" s="37" customFormat="1" ht="18" customHeight="1">
      <c r="A98" s="230" t="s">
        <v>105</v>
      </c>
      <c r="B98" s="266" t="s">
        <v>306</v>
      </c>
      <c r="C98" s="224">
        <f>SUM('6. tájékoztató t.'!C100,'9.2.3'!C100,'9.3.3'!C100,'9.4.3'!C100)</f>
        <v>0</v>
      </c>
    </row>
    <row r="99" spans="1:3" s="37" customFormat="1" ht="18" customHeight="1">
      <c r="A99" s="230" t="s">
        <v>107</v>
      </c>
      <c r="B99" s="264" t="s">
        <v>641</v>
      </c>
      <c r="C99" s="224">
        <f>SUM('6. tájékoztató t.'!C101,'9.2.3'!C101,'9.3.3'!C101,'9.4.3'!C101)</f>
        <v>0</v>
      </c>
    </row>
    <row r="100" spans="1:3" s="37" customFormat="1" ht="18" customHeight="1">
      <c r="A100" s="251" t="s">
        <v>165</v>
      </c>
      <c r="B100" s="267" t="s">
        <v>308</v>
      </c>
      <c r="C100" s="224">
        <f>SUM('6. tájékoztató t.'!C102,'9.2.3'!C102,'9.3.3'!C102,'9.4.3'!C102)</f>
        <v>0</v>
      </c>
    </row>
    <row r="101" spans="1:3" s="37" customFormat="1" ht="18" customHeight="1">
      <c r="A101" s="230" t="s">
        <v>299</v>
      </c>
      <c r="B101" s="267" t="s">
        <v>309</v>
      </c>
      <c r="C101" s="224">
        <f>SUM('6. tájékoztató t.'!C103,'9.2.3'!C103,'9.3.3'!C103,'9.4.3'!C103)</f>
        <v>0</v>
      </c>
    </row>
    <row r="102" spans="1:3" s="37" customFormat="1" ht="18" customHeight="1" thickBot="1">
      <c r="A102" s="252" t="s">
        <v>300</v>
      </c>
      <c r="B102" s="268" t="s">
        <v>310</v>
      </c>
      <c r="C102" s="224">
        <f>SUM('6. tájékoztató t.'!C104,'9.2.3'!C104,'9.3.3'!C104,'9.4.3'!C104)</f>
        <v>0</v>
      </c>
    </row>
    <row r="103" spans="1:3" s="37" customFormat="1" ht="18" customHeight="1" thickBot="1">
      <c r="A103" s="228" t="s">
        <v>13</v>
      </c>
      <c r="B103" s="382" t="s">
        <v>634</v>
      </c>
      <c r="C103" s="223">
        <f>+C104+C106+C108</f>
        <v>0</v>
      </c>
    </row>
    <row r="104" spans="1:3" s="37" customFormat="1" ht="18" customHeight="1">
      <c r="A104" s="229" t="s">
        <v>93</v>
      </c>
      <c r="B104" s="264" t="s">
        <v>190</v>
      </c>
      <c r="C104" s="224">
        <f>SUM('6. tájékoztató t.'!C106,'9.2.3'!C106,'9.3.3'!C106,'9.4.3'!C106)</f>
        <v>0</v>
      </c>
    </row>
    <row r="105" spans="1:3" s="37" customFormat="1" ht="18" customHeight="1">
      <c r="A105" s="229" t="s">
        <v>94</v>
      </c>
      <c r="B105" s="267" t="s">
        <v>314</v>
      </c>
      <c r="C105" s="224">
        <f>SUM('6. tájékoztató t.'!C107,'9.2.3'!C107,'9.3.3'!C107,'9.4.3'!C107)</f>
        <v>0</v>
      </c>
    </row>
    <row r="106" spans="1:3" s="37" customFormat="1" ht="18" customHeight="1">
      <c r="A106" s="229" t="s">
        <v>95</v>
      </c>
      <c r="B106" s="267" t="s">
        <v>166</v>
      </c>
      <c r="C106" s="224">
        <f>SUM('6. tájékoztató t.'!C108,'9.2.3'!C108,'9.3.3'!C108,'9.4.3'!C108)</f>
        <v>0</v>
      </c>
    </row>
    <row r="107" spans="1:3" s="37" customFormat="1" ht="18" customHeight="1">
      <c r="A107" s="229" t="s">
        <v>96</v>
      </c>
      <c r="B107" s="267" t="s">
        <v>315</v>
      </c>
      <c r="C107" s="224">
        <f>SUM('6. tájékoztató t.'!C109,'9.2.3'!C109,'9.3.3'!C109,'9.4.3'!C109)</f>
        <v>0</v>
      </c>
    </row>
    <row r="108" spans="1:3" s="37" customFormat="1" ht="18" customHeight="1">
      <c r="A108" s="229" t="s">
        <v>97</v>
      </c>
      <c r="B108" s="383" t="s">
        <v>192</v>
      </c>
      <c r="C108" s="224">
        <f>SUM('6. tájékoztató t.'!C110,'9.2.3'!C110,'9.3.3'!C110,'9.4.3'!C110)</f>
        <v>0</v>
      </c>
    </row>
    <row r="109" spans="1:3" s="37" customFormat="1" ht="25.5">
      <c r="A109" s="229" t="s">
        <v>106</v>
      </c>
      <c r="B109" s="384" t="s">
        <v>386</v>
      </c>
      <c r="C109" s="224">
        <f>SUM('6. tájékoztató t.'!C111,'9.2.3'!C111,'9.3.3'!C111,'9.4.3'!C111)</f>
        <v>0</v>
      </c>
    </row>
    <row r="110" spans="1:3" s="37" customFormat="1" ht="25.5">
      <c r="A110" s="229" t="s">
        <v>108</v>
      </c>
      <c r="B110" s="271" t="s">
        <v>320</v>
      </c>
      <c r="C110" s="224">
        <f>SUM('6. tájékoztató t.'!C112,'9.2.3'!C112,'9.3.3'!C112,'9.4.3'!C112)</f>
        <v>0</v>
      </c>
    </row>
    <row r="111" spans="1:3" s="37" customFormat="1" ht="25.5">
      <c r="A111" s="229" t="s">
        <v>167</v>
      </c>
      <c r="B111" s="264" t="s">
        <v>304</v>
      </c>
      <c r="C111" s="224">
        <f>SUM('6. tájékoztató t.'!C113,'9.2.3'!C113,'9.3.3'!C113,'9.4.3'!C113)</f>
        <v>0</v>
      </c>
    </row>
    <row r="112" spans="1:3" s="37" customFormat="1" ht="18.75">
      <c r="A112" s="229" t="s">
        <v>168</v>
      </c>
      <c r="B112" s="264" t="s">
        <v>319</v>
      </c>
      <c r="C112" s="224">
        <f>SUM('6. tájékoztató t.'!C114,'9.2.3'!C114,'9.3.3'!C114,'9.4.3'!C114)</f>
        <v>0</v>
      </c>
    </row>
    <row r="113" spans="1:3" s="37" customFormat="1" ht="18.75">
      <c r="A113" s="229" t="s">
        <v>169</v>
      </c>
      <c r="B113" s="264" t="s">
        <v>318</v>
      </c>
      <c r="C113" s="224">
        <f>SUM('6. tájékoztató t.'!C115,'9.2.3'!C115,'9.3.3'!C115,'9.4.3'!C115)</f>
        <v>0</v>
      </c>
    </row>
    <row r="114" spans="1:3" s="37" customFormat="1" ht="25.5">
      <c r="A114" s="229" t="s">
        <v>311</v>
      </c>
      <c r="B114" s="264" t="s">
        <v>307</v>
      </c>
      <c r="C114" s="224">
        <f>SUM('6. tájékoztató t.'!C116,'9.2.3'!C116,'9.3.3'!C116,'9.4.3'!C116)</f>
        <v>0</v>
      </c>
    </row>
    <row r="115" spans="1:3" s="37" customFormat="1" ht="18.75">
      <c r="A115" s="229" t="s">
        <v>312</v>
      </c>
      <c r="B115" s="264" t="s">
        <v>317</v>
      </c>
      <c r="C115" s="224">
        <f>SUM('6. tájékoztató t.'!C117,'9.2.3'!C117,'9.3.3'!C117,'9.4.3'!C117)</f>
        <v>0</v>
      </c>
    </row>
    <row r="116" spans="1:3" s="37" customFormat="1" ht="26.25" thickBot="1">
      <c r="A116" s="251" t="s">
        <v>313</v>
      </c>
      <c r="B116" s="264" t="s">
        <v>316</v>
      </c>
      <c r="C116" s="224">
        <f>SUM('6. tájékoztató t.'!C118,'9.2.3'!C118,'9.3.3'!C118,'9.4.3'!C118)</f>
        <v>0</v>
      </c>
    </row>
    <row r="117" spans="1:3" s="37" customFormat="1" ht="18" customHeight="1" thickBot="1">
      <c r="A117" s="228" t="s">
        <v>14</v>
      </c>
      <c r="B117" s="372" t="s">
        <v>321</v>
      </c>
      <c r="C117" s="223">
        <f>+C118+C119</f>
        <v>0</v>
      </c>
    </row>
    <row r="118" spans="1:3" s="37" customFormat="1" ht="18" customHeight="1">
      <c r="A118" s="229" t="s">
        <v>76</v>
      </c>
      <c r="B118" s="271" t="s">
        <v>46</v>
      </c>
      <c r="C118" s="224">
        <f>SUM('6. tájékoztató t.'!C120,'9.2.3'!C120,'9.3.3'!C120,'9.4.3'!C120)</f>
        <v>0</v>
      </c>
    </row>
    <row r="119" spans="1:3" s="37" customFormat="1" ht="18" customHeight="1" thickBot="1">
      <c r="A119" s="231" t="s">
        <v>77</v>
      </c>
      <c r="B119" s="267" t="s">
        <v>47</v>
      </c>
      <c r="C119" s="224">
        <f>SUM('6. tájékoztató t.'!C121,'9.2.3'!C121,'9.3.3'!C121,'9.4.3'!C121)</f>
        <v>0</v>
      </c>
    </row>
    <row r="120" spans="1:3" s="37" customFormat="1" ht="18" customHeight="1" thickBot="1">
      <c r="A120" s="228" t="s">
        <v>15</v>
      </c>
      <c r="B120" s="372" t="s">
        <v>322</v>
      </c>
      <c r="C120" s="223">
        <f>+C87+C103+C117</f>
        <v>0</v>
      </c>
    </row>
    <row r="121" spans="1:3" s="37" customFormat="1" ht="18" customHeight="1" thickBot="1">
      <c r="A121" s="228" t="s">
        <v>16</v>
      </c>
      <c r="B121" s="372" t="s">
        <v>642</v>
      </c>
      <c r="C121" s="223">
        <f>+C122+C123+C124</f>
        <v>0</v>
      </c>
    </row>
    <row r="122" spans="1:3" s="37" customFormat="1" ht="18" customHeight="1">
      <c r="A122" s="229" t="s">
        <v>80</v>
      </c>
      <c r="B122" s="271" t="s">
        <v>323</v>
      </c>
      <c r="C122" s="224">
        <f>SUM('6. tájékoztató t.'!C124,'9.2.3'!C124,'9.3.3'!C124,'9.4.3'!C124)</f>
        <v>0</v>
      </c>
    </row>
    <row r="123" spans="1:3" s="37" customFormat="1" ht="18" customHeight="1">
      <c r="A123" s="229" t="s">
        <v>81</v>
      </c>
      <c r="B123" s="271" t="s">
        <v>643</v>
      </c>
      <c r="C123" s="224">
        <f>SUM('6. tájékoztató t.'!C125,'9.2.3'!C125,'9.3.3'!C125,'9.4.3'!C125)</f>
        <v>0</v>
      </c>
    </row>
    <row r="124" spans="1:3" s="37" customFormat="1" ht="18" customHeight="1" thickBot="1">
      <c r="A124" s="251" t="s">
        <v>82</v>
      </c>
      <c r="B124" s="385" t="s">
        <v>324</v>
      </c>
      <c r="C124" s="224">
        <f>SUM('6. tájékoztató t.'!C126,'9.2.3'!C126,'9.3.3'!C126,'9.4.3'!C126)</f>
        <v>0</v>
      </c>
    </row>
    <row r="125" spans="1:3" s="37" customFormat="1" ht="18" customHeight="1" thickBot="1">
      <c r="A125" s="228" t="s">
        <v>17</v>
      </c>
      <c r="B125" s="372" t="s">
        <v>372</v>
      </c>
      <c r="C125" s="223">
        <f>+C126+C127+C128+C129</f>
        <v>0</v>
      </c>
    </row>
    <row r="126" spans="1:3" s="37" customFormat="1" ht="18" customHeight="1">
      <c r="A126" s="229" t="s">
        <v>83</v>
      </c>
      <c r="B126" s="271" t="s">
        <v>325</v>
      </c>
      <c r="C126" s="224">
        <f>SUM('6. tájékoztató t.'!C128,'9.2.3'!C128,'9.3.3'!C128,'9.4.3'!C128)</f>
        <v>0</v>
      </c>
    </row>
    <row r="127" spans="1:3" s="37" customFormat="1" ht="18" customHeight="1">
      <c r="A127" s="229" t="s">
        <v>84</v>
      </c>
      <c r="B127" s="271" t="s">
        <v>326</v>
      </c>
      <c r="C127" s="224">
        <f>SUM('6. tájékoztató t.'!C129,'9.2.3'!C129,'9.3.3'!C129,'9.4.3'!C129)</f>
        <v>0</v>
      </c>
    </row>
    <row r="128" spans="1:3" s="37" customFormat="1" ht="18" customHeight="1">
      <c r="A128" s="229" t="s">
        <v>242</v>
      </c>
      <c r="B128" s="271" t="s">
        <v>327</v>
      </c>
      <c r="C128" s="224">
        <f>SUM('6. tájékoztató t.'!C130,'9.2.3'!C130,'9.3.3'!C130,'9.4.3'!C130)</f>
        <v>0</v>
      </c>
    </row>
    <row r="129" spans="1:3" s="37" customFormat="1" ht="18" customHeight="1" thickBot="1">
      <c r="A129" s="251" t="s">
        <v>243</v>
      </c>
      <c r="B129" s="385" t="s">
        <v>328</v>
      </c>
      <c r="C129" s="224">
        <f>SUM('6. tájékoztató t.'!C131,'9.2.3'!C131,'9.3.3'!C131,'9.4.3'!C131)</f>
        <v>0</v>
      </c>
    </row>
    <row r="130" spans="1:3" s="37" customFormat="1" ht="18" customHeight="1" thickBot="1">
      <c r="A130" s="228" t="s">
        <v>18</v>
      </c>
      <c r="B130" s="372" t="s">
        <v>329</v>
      </c>
      <c r="C130" s="223">
        <f>+C131+C132+C133+C134</f>
        <v>0</v>
      </c>
    </row>
    <row r="131" spans="1:3" s="37" customFormat="1" ht="18" customHeight="1">
      <c r="A131" s="229" t="s">
        <v>85</v>
      </c>
      <c r="B131" s="271" t="s">
        <v>330</v>
      </c>
      <c r="C131" s="224">
        <f>SUM('6. tájékoztató t.'!C133,'9.2.3'!C133,'9.3.3'!C133,'9.4.3'!C133)</f>
        <v>0</v>
      </c>
    </row>
    <row r="132" spans="1:3" s="37" customFormat="1" ht="18" customHeight="1">
      <c r="A132" s="229" t="s">
        <v>86</v>
      </c>
      <c r="B132" s="271" t="s">
        <v>339</v>
      </c>
      <c r="C132" s="224">
        <f>SUM('6. tájékoztató t.'!C134,'9.2.3'!C134,'9.3.3'!C134,'9.4.3'!C134)</f>
        <v>0</v>
      </c>
    </row>
    <row r="133" spans="1:3" s="37" customFormat="1" ht="18" customHeight="1">
      <c r="A133" s="229" t="s">
        <v>252</v>
      </c>
      <c r="B133" s="271" t="s">
        <v>331</v>
      </c>
      <c r="C133" s="224">
        <f>SUM('6. tájékoztató t.'!C135,'9.2.3'!C135,'9.3.3'!C135,'9.4.3'!C135)</f>
        <v>0</v>
      </c>
    </row>
    <row r="134" spans="1:3" s="37" customFormat="1" ht="18" customHeight="1" thickBot="1">
      <c r="A134" s="251" t="s">
        <v>253</v>
      </c>
      <c r="B134" s="385" t="s">
        <v>402</v>
      </c>
      <c r="C134" s="224">
        <v>0</v>
      </c>
    </row>
    <row r="135" spans="1:3" s="37" customFormat="1" ht="18" customHeight="1" thickBot="1">
      <c r="A135" s="228" t="s">
        <v>19</v>
      </c>
      <c r="B135" s="372" t="s">
        <v>332</v>
      </c>
      <c r="C135" s="254"/>
    </row>
    <row r="136" spans="1:3" s="37" customFormat="1" ht="18" customHeight="1">
      <c r="A136" s="229" t="s">
        <v>160</v>
      </c>
      <c r="B136" s="271" t="s">
        <v>333</v>
      </c>
      <c r="C136" s="224">
        <f>SUM('6. tájékoztató t.'!C138,'9.2.3'!C138,'9.3.3'!C138,'9.4.3'!C138)</f>
        <v>0</v>
      </c>
    </row>
    <row r="137" spans="1:3" s="37" customFormat="1" ht="18" customHeight="1">
      <c r="A137" s="229" t="s">
        <v>161</v>
      </c>
      <c r="B137" s="271" t="s">
        <v>334</v>
      </c>
      <c r="C137" s="224">
        <f>SUM('6. tájékoztató t.'!C139,'9.2.3'!C139,'9.3.3'!C139,'9.4.3'!C139)</f>
        <v>0</v>
      </c>
    </row>
    <row r="138" spans="1:3" s="37" customFormat="1" ht="18" customHeight="1">
      <c r="A138" s="229" t="s">
        <v>191</v>
      </c>
      <c r="B138" s="271" t="s">
        <v>335</v>
      </c>
      <c r="C138" s="224">
        <f>SUM('6. tájékoztató t.'!C140,'9.2.3'!C140,'9.3.3'!C140,'9.4.3'!C140)</f>
        <v>0</v>
      </c>
    </row>
    <row r="139" spans="1:3" s="37" customFormat="1" ht="18" customHeight="1" thickBot="1">
      <c r="A139" s="229" t="s">
        <v>255</v>
      </c>
      <c r="B139" s="271" t="s">
        <v>336</v>
      </c>
      <c r="C139" s="224">
        <f>SUM('6. tájékoztató t.'!C141,'9.2.3'!C141,'9.3.3'!C141,'9.4.3'!C141)</f>
        <v>0</v>
      </c>
    </row>
    <row r="140" spans="1:3" s="37" customFormat="1" ht="18" customHeight="1" thickBot="1">
      <c r="A140" s="228" t="s">
        <v>20</v>
      </c>
      <c r="B140" s="372" t="s">
        <v>337</v>
      </c>
      <c r="C140" s="255">
        <f>+C121+C125+C130+C135</f>
        <v>0</v>
      </c>
    </row>
    <row r="141" spans="1:3" s="37" customFormat="1" ht="18" customHeight="1" thickBot="1">
      <c r="A141" s="256" t="s">
        <v>21</v>
      </c>
      <c r="B141" s="386" t="s">
        <v>338</v>
      </c>
      <c r="C141" s="255">
        <f>+C120+C140</f>
        <v>0</v>
      </c>
    </row>
    <row r="142" spans="1:3" s="37" customFormat="1" ht="18" customHeight="1" thickBot="1">
      <c r="A142" s="257"/>
      <c r="B142" s="258"/>
      <c r="C142" s="243"/>
    </row>
    <row r="143" spans="1:7" s="37" customFormat="1" ht="18" customHeight="1" thickBot="1">
      <c r="A143" s="259" t="s">
        <v>420</v>
      </c>
      <c r="B143" s="260"/>
      <c r="C143" s="261"/>
      <c r="D143" s="45"/>
      <c r="E143" s="46"/>
      <c r="F143" s="46"/>
      <c r="G143" s="46"/>
    </row>
    <row r="144" spans="1:3" s="43" customFormat="1" ht="18" customHeight="1" thickBot="1">
      <c r="A144" s="259" t="s">
        <v>182</v>
      </c>
      <c r="B144" s="260"/>
      <c r="C144" s="261"/>
    </row>
    <row r="145" s="37" customFormat="1" ht="18" customHeight="1">
      <c r="C145" s="4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ÁLLAMIGAZGATÁSI  FELADATOK
2017. ÉVI KÖLTSÉGVETÉSÉNEK ÖSSZEVONT MÉRLEGE
&amp;10
&amp;R&amp;"Times New Roman CE,Félkövér dőlt"&amp;11 1.3. melléklet az 1/2018. (III.6.)  önkormányzati rendelethez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Layout" zoomScale="148" zoomScalePageLayoutView="148" workbookViewId="0" topLeftCell="B16">
      <selection activeCell="A2" sqref="A2:C2"/>
    </sheetView>
  </sheetViews>
  <sheetFormatPr defaultColWidth="9.00390625" defaultRowHeight="12.75"/>
  <cols>
    <col min="1" max="1" width="5.00390625" style="5" customWidth="1"/>
    <col min="2" max="2" width="17.375" style="26" customWidth="1"/>
    <col min="3" max="4" width="12.50390625" style="5" customWidth="1"/>
    <col min="5" max="5" width="20.00390625" style="5" customWidth="1"/>
    <col min="6" max="6" width="12.125" style="5" customWidth="1"/>
    <col min="7" max="7" width="11.625" style="5" customWidth="1"/>
    <col min="8" max="8" width="3.625" style="5" customWidth="1"/>
    <col min="9" max="16384" width="9.375" style="5" customWidth="1"/>
  </cols>
  <sheetData>
    <row r="1" spans="1:7" s="48" customFormat="1" ht="27" customHeight="1">
      <c r="A1" s="274"/>
      <c r="B1" s="275" t="s">
        <v>137</v>
      </c>
      <c r="C1" s="276"/>
      <c r="D1" s="276"/>
      <c r="E1" s="276"/>
      <c r="F1" s="276"/>
      <c r="G1" s="276"/>
    </row>
    <row r="2" spans="1:7" s="48" customFormat="1" ht="16.5" thickBot="1">
      <c r="A2" s="274"/>
      <c r="B2" s="277"/>
      <c r="C2" s="274"/>
      <c r="D2" s="274"/>
      <c r="E2" s="274"/>
      <c r="F2" s="278" t="s">
        <v>442</v>
      </c>
      <c r="G2" s="278" t="s">
        <v>442</v>
      </c>
    </row>
    <row r="3" spans="1:8" s="48" customFormat="1" ht="18" customHeight="1" thickBot="1">
      <c r="A3" s="473" t="s">
        <v>56</v>
      </c>
      <c r="B3" s="406" t="s">
        <v>44</v>
      </c>
      <c r="C3" s="407"/>
      <c r="D3" s="407"/>
      <c r="E3" s="406" t="s">
        <v>45</v>
      </c>
      <c r="F3" s="407"/>
      <c r="G3" s="407"/>
      <c r="H3" s="475" t="s">
        <v>702</v>
      </c>
    </row>
    <row r="4" spans="1:8" s="36" customFormat="1" ht="35.25" customHeight="1" thickBot="1">
      <c r="A4" s="474"/>
      <c r="B4" s="408" t="s">
        <v>48</v>
      </c>
      <c r="C4" s="409" t="s">
        <v>398</v>
      </c>
      <c r="D4" s="409" t="s">
        <v>711</v>
      </c>
      <c r="E4" s="410" t="s">
        <v>48</v>
      </c>
      <c r="F4" s="411" t="s">
        <v>398</v>
      </c>
      <c r="G4" s="411" t="s">
        <v>398</v>
      </c>
      <c r="H4" s="475"/>
    </row>
    <row r="5" spans="1:8" s="36" customFormat="1" ht="16.5" thickBot="1">
      <c r="A5" s="412">
        <v>1</v>
      </c>
      <c r="B5" s="408">
        <v>2</v>
      </c>
      <c r="C5" s="409">
        <v>4</v>
      </c>
      <c r="D5" s="409">
        <v>5</v>
      </c>
      <c r="E5" s="408">
        <v>7</v>
      </c>
      <c r="F5" s="413">
        <v>8</v>
      </c>
      <c r="G5" s="413">
        <v>9</v>
      </c>
      <c r="H5" s="475"/>
    </row>
    <row r="6" spans="1:8" s="48" customFormat="1" ht="33.75">
      <c r="A6" s="414">
        <v>1</v>
      </c>
      <c r="B6" s="415" t="s">
        <v>340</v>
      </c>
      <c r="C6" s="416">
        <f>SUM('1 sz. tábla '!C6)</f>
        <v>159493208</v>
      </c>
      <c r="D6" s="416">
        <v>160455684</v>
      </c>
      <c r="E6" s="415" t="s">
        <v>49</v>
      </c>
      <c r="F6" s="417">
        <f>SUM('1 sz. tábla '!C89)</f>
        <v>153824823</v>
      </c>
      <c r="G6" s="417">
        <f>SUM('1 sz. tábla '!D89)</f>
        <v>154270668</v>
      </c>
      <c r="H6" s="475"/>
    </row>
    <row r="7" spans="1:8" s="48" customFormat="1" ht="45">
      <c r="A7" s="418">
        <v>2</v>
      </c>
      <c r="B7" s="419" t="s">
        <v>341</v>
      </c>
      <c r="C7" s="416">
        <f>SUM('1 sz. tábla '!C13)</f>
        <v>13253000</v>
      </c>
      <c r="D7" s="416">
        <v>13999773</v>
      </c>
      <c r="E7" s="419" t="s">
        <v>162</v>
      </c>
      <c r="F7" s="420">
        <f>SUM('1 sz. tábla '!C90)</f>
        <v>30537940</v>
      </c>
      <c r="G7" s="420">
        <f>SUM('1 sz. tábla '!D90)</f>
        <v>30537940</v>
      </c>
      <c r="H7" s="475"/>
    </row>
    <row r="8" spans="1:8" s="48" customFormat="1" ht="22.5">
      <c r="A8" s="418">
        <v>3</v>
      </c>
      <c r="B8" s="419" t="s">
        <v>153</v>
      </c>
      <c r="C8" s="421">
        <f>SUM('1 sz. tábla '!C27)</f>
        <v>60636296</v>
      </c>
      <c r="D8" s="421">
        <f>SUM('1 sz. tábla '!C27)</f>
        <v>60636296</v>
      </c>
      <c r="E8" s="419" t="s">
        <v>195</v>
      </c>
      <c r="F8" s="420">
        <f>SUM('1 sz. tábla '!C91)</f>
        <v>132463564</v>
      </c>
      <c r="G8" s="420">
        <f>SUM('1 sz. tábla '!D91)</f>
        <v>132623491</v>
      </c>
      <c r="H8" s="475"/>
    </row>
    <row r="9" spans="1:8" s="48" customFormat="1" ht="22.5">
      <c r="A9" s="414">
        <v>4</v>
      </c>
      <c r="B9" s="422" t="s">
        <v>381</v>
      </c>
      <c r="C9" s="421">
        <f>SUM('1 sz. tábla '!C34)</f>
        <v>84990904</v>
      </c>
      <c r="D9" s="421">
        <v>88648252</v>
      </c>
      <c r="E9" s="419" t="s">
        <v>163</v>
      </c>
      <c r="F9" s="420">
        <f>SUM('1 sz. tábla '!C92)</f>
        <v>10654953</v>
      </c>
      <c r="G9" s="420">
        <f>SUM('1 sz. tábla '!D92)</f>
        <v>10654953</v>
      </c>
      <c r="H9" s="475"/>
    </row>
    <row r="10" spans="1:8" s="48" customFormat="1" ht="45">
      <c r="A10" s="418">
        <v>5</v>
      </c>
      <c r="B10" s="423" t="s">
        <v>421</v>
      </c>
      <c r="C10" s="424">
        <v>0</v>
      </c>
      <c r="D10" s="424">
        <v>0</v>
      </c>
      <c r="E10" s="419" t="s">
        <v>164</v>
      </c>
      <c r="F10" s="420">
        <f>SUM('1 sz. tábla '!C93)</f>
        <v>5236000</v>
      </c>
      <c r="G10" s="420">
        <f>SUM('1 sz. tábla '!D93)</f>
        <v>5567000</v>
      </c>
      <c r="H10" s="475"/>
    </row>
    <row r="11" spans="1:8" s="48" customFormat="1" ht="16.5" thickBot="1">
      <c r="A11" s="418">
        <v>6</v>
      </c>
      <c r="B11" s="425"/>
      <c r="C11" s="425"/>
      <c r="D11" s="425"/>
      <c r="E11" s="419" t="s">
        <v>41</v>
      </c>
      <c r="F11" s="420">
        <f>SUM('1 sz. tábla '!C118)</f>
        <v>3000000</v>
      </c>
      <c r="G11" s="420">
        <f>SUM('1 sz. tábla '!D118)</f>
        <v>3000000</v>
      </c>
      <c r="H11" s="475"/>
    </row>
    <row r="12" spans="1:8" s="48" customFormat="1" ht="57" thickBot="1">
      <c r="A12" s="414">
        <v>7</v>
      </c>
      <c r="B12" s="426" t="s">
        <v>374</v>
      </c>
      <c r="C12" s="427">
        <f>SUM(C6:C10)</f>
        <v>318373408</v>
      </c>
      <c r="D12" s="427">
        <f>SUM(D6:D10)</f>
        <v>323740005</v>
      </c>
      <c r="E12" s="426" t="s">
        <v>349</v>
      </c>
      <c r="F12" s="427">
        <f>SUM(F6:F11)</f>
        <v>335717280</v>
      </c>
      <c r="G12" s="427">
        <f>SUM(G6:G11)</f>
        <v>336654052</v>
      </c>
      <c r="H12" s="475"/>
    </row>
    <row r="13" spans="1:8" s="48" customFormat="1" ht="45">
      <c r="A13" s="418">
        <v>8</v>
      </c>
      <c r="B13" s="428" t="s">
        <v>344</v>
      </c>
      <c r="C13" s="429">
        <f>+C14+C15+C16+C17</f>
        <v>138261876</v>
      </c>
      <c r="D13" s="429">
        <f>+D14+D15+D16+D17</f>
        <v>135509633</v>
      </c>
      <c r="E13" s="419" t="s">
        <v>170</v>
      </c>
      <c r="F13" s="430"/>
      <c r="G13" s="430"/>
      <c r="H13" s="475"/>
    </row>
    <row r="14" spans="1:8" s="48" customFormat="1" ht="33.75">
      <c r="A14" s="418">
        <v>9</v>
      </c>
      <c r="B14" s="419" t="s">
        <v>188</v>
      </c>
      <c r="C14" s="421">
        <v>138261876</v>
      </c>
      <c r="D14" s="421">
        <v>135509633</v>
      </c>
      <c r="E14" s="419" t="s">
        <v>348</v>
      </c>
      <c r="F14" s="420"/>
      <c r="G14" s="420"/>
      <c r="H14" s="475"/>
    </row>
    <row r="15" spans="1:8" s="48" customFormat="1" ht="33.75">
      <c r="A15" s="414">
        <v>10</v>
      </c>
      <c r="B15" s="419" t="s">
        <v>189</v>
      </c>
      <c r="C15" s="421"/>
      <c r="D15" s="421"/>
      <c r="E15" s="419" t="s">
        <v>135</v>
      </c>
      <c r="F15" s="420"/>
      <c r="G15" s="420"/>
      <c r="H15" s="475"/>
    </row>
    <row r="16" spans="1:8" s="48" customFormat="1" ht="33.75">
      <c r="A16" s="418">
        <v>11</v>
      </c>
      <c r="B16" s="419" t="s">
        <v>193</v>
      </c>
      <c r="C16" s="421"/>
      <c r="D16" s="421"/>
      <c r="E16" s="419" t="s">
        <v>136</v>
      </c>
      <c r="F16" s="420"/>
      <c r="G16" s="420"/>
      <c r="H16" s="475"/>
    </row>
    <row r="17" spans="1:8" s="48" customFormat="1" ht="33.75">
      <c r="A17" s="418">
        <v>12</v>
      </c>
      <c r="B17" s="419" t="s">
        <v>194</v>
      </c>
      <c r="C17" s="421"/>
      <c r="D17" s="421"/>
      <c r="E17" s="428" t="s">
        <v>196</v>
      </c>
      <c r="F17" s="420"/>
      <c r="G17" s="420"/>
      <c r="H17" s="475"/>
    </row>
    <row r="18" spans="1:8" s="48" customFormat="1" ht="45">
      <c r="A18" s="414">
        <v>13</v>
      </c>
      <c r="B18" s="419" t="s">
        <v>345</v>
      </c>
      <c r="C18" s="431">
        <f>+C19+C20</f>
        <v>0</v>
      </c>
      <c r="D18" s="431">
        <f>+D19+D20</f>
        <v>0</v>
      </c>
      <c r="E18" s="419" t="s">
        <v>171</v>
      </c>
      <c r="F18" s="420"/>
      <c r="G18" s="420"/>
      <c r="H18" s="475"/>
    </row>
    <row r="19" spans="1:8" s="48" customFormat="1" ht="33.75">
      <c r="A19" s="418">
        <v>14</v>
      </c>
      <c r="B19" s="428" t="s">
        <v>342</v>
      </c>
      <c r="C19" s="432"/>
      <c r="D19" s="432"/>
      <c r="E19" s="433" t="s">
        <v>339</v>
      </c>
      <c r="F19" s="434">
        <v>5810363</v>
      </c>
      <c r="G19" s="434">
        <v>5810363</v>
      </c>
      <c r="H19" s="475"/>
    </row>
    <row r="20" spans="1:8" s="48" customFormat="1" ht="23.25" thickBot="1">
      <c r="A20" s="418">
        <v>15</v>
      </c>
      <c r="B20" s="419" t="s">
        <v>343</v>
      </c>
      <c r="C20" s="421"/>
      <c r="D20" s="421"/>
      <c r="E20" s="435"/>
      <c r="F20" s="420"/>
      <c r="G20" s="420"/>
      <c r="H20" s="475"/>
    </row>
    <row r="21" spans="1:8" s="48" customFormat="1" ht="57" thickBot="1">
      <c r="A21" s="414">
        <v>16</v>
      </c>
      <c r="B21" s="426" t="s">
        <v>346</v>
      </c>
      <c r="C21" s="427">
        <f>+C13+C18</f>
        <v>138261876</v>
      </c>
      <c r="D21" s="427">
        <f>+D13+D18</f>
        <v>135509633</v>
      </c>
      <c r="E21" s="426" t="s">
        <v>350</v>
      </c>
      <c r="F21" s="436">
        <f>SUM(F13:F20)</f>
        <v>5810363</v>
      </c>
      <c r="G21" s="436">
        <f>SUM(G13:G20)</f>
        <v>5810363</v>
      </c>
      <c r="H21" s="475"/>
    </row>
    <row r="22" spans="1:8" s="48" customFormat="1" ht="29.25" customHeight="1" thickBot="1">
      <c r="A22" s="418">
        <v>17</v>
      </c>
      <c r="B22" s="426" t="s">
        <v>347</v>
      </c>
      <c r="C22" s="437">
        <f>+C12+C21</f>
        <v>456635284</v>
      </c>
      <c r="D22" s="437">
        <f>+D12+D21</f>
        <v>459249638</v>
      </c>
      <c r="E22" s="426" t="s">
        <v>351</v>
      </c>
      <c r="F22" s="437">
        <f>+F12+F21</f>
        <v>341527643</v>
      </c>
      <c r="G22" s="437">
        <f>+G12+G21</f>
        <v>342464415</v>
      </c>
      <c r="H22" s="475"/>
    </row>
    <row r="23" spans="1:8" s="48" customFormat="1" ht="23.25" thickBot="1">
      <c r="A23" s="418">
        <v>18</v>
      </c>
      <c r="B23" s="426" t="s">
        <v>148</v>
      </c>
      <c r="C23" s="437">
        <f>IF(C12-F12&lt;0,F12-C12,"-")</f>
        <v>17343872</v>
      </c>
      <c r="D23" s="437"/>
      <c r="E23" s="426" t="s">
        <v>149</v>
      </c>
      <c r="F23" s="437" t="str">
        <f>IF(C12-F12&gt;0,C12-F12,"-")</f>
        <v>-</v>
      </c>
      <c r="G23" s="437" t="str">
        <f>IF(D12-G12&gt;0,D12-G12,"-")</f>
        <v>-</v>
      </c>
      <c r="H23" s="475"/>
    </row>
    <row r="24" spans="1:8" s="48" customFormat="1" ht="16.5" thickBot="1">
      <c r="A24" s="414">
        <v>19</v>
      </c>
      <c r="B24" s="426" t="s">
        <v>197</v>
      </c>
      <c r="C24" s="437" t="str">
        <f>IF(C12+C13-F22&lt;0,F22-(C12+C13),"-")</f>
        <v>-</v>
      </c>
      <c r="D24" s="437"/>
      <c r="E24" s="426" t="s">
        <v>198</v>
      </c>
      <c r="F24" s="437">
        <f>IF(C12+C13-F22&gt;0,C12+C13-F22,"-")</f>
        <v>115107641</v>
      </c>
      <c r="G24" s="437">
        <f>IF(D12+D13-G22&gt;0,D12+D13-G22,"-")</f>
        <v>116785223</v>
      </c>
      <c r="H24" s="475"/>
    </row>
    <row r="25" spans="2:5" ht="18.75">
      <c r="B25" s="476"/>
      <c r="C25" s="476"/>
      <c r="D25" s="476"/>
      <c r="E25" s="476"/>
    </row>
  </sheetData>
  <sheetProtection/>
  <mergeCells count="3">
    <mergeCell ref="A3:A4"/>
    <mergeCell ref="H3:H24"/>
    <mergeCell ref="B25:E2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8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workbookViewId="0" topLeftCell="A4">
      <selection activeCell="A2" sqref="A2:C2"/>
    </sheetView>
  </sheetViews>
  <sheetFormatPr defaultColWidth="9.00390625" defaultRowHeight="12.75"/>
  <cols>
    <col min="1" max="1" width="6.875" style="5" customWidth="1"/>
    <col min="2" max="2" width="35.125" style="26" customWidth="1"/>
    <col min="3" max="4" width="16.375" style="5" customWidth="1"/>
    <col min="5" max="5" width="32.375" style="5" customWidth="1"/>
    <col min="6" max="6" width="17.375" style="5" customWidth="1"/>
    <col min="7" max="7" width="17.125" style="5" customWidth="1"/>
    <col min="8" max="8" width="16.375" style="5" customWidth="1"/>
    <col min="9" max="9" width="4.875" style="5" customWidth="1"/>
    <col min="10" max="16384" width="9.375" style="5" customWidth="1"/>
  </cols>
  <sheetData>
    <row r="1" spans="1:9" s="48" customFormat="1" ht="25.5">
      <c r="A1" s="285"/>
      <c r="B1" s="286" t="s">
        <v>138</v>
      </c>
      <c r="C1" s="287"/>
      <c r="D1" s="287"/>
      <c r="E1" s="287"/>
      <c r="F1" s="287"/>
      <c r="G1" s="287"/>
      <c r="H1" s="279"/>
      <c r="I1" s="477" t="s">
        <v>703</v>
      </c>
    </row>
    <row r="2" spans="1:9" s="48" customFormat="1" ht="16.5" thickBot="1">
      <c r="A2" s="285"/>
      <c r="B2" s="288"/>
      <c r="C2" s="285"/>
      <c r="D2" s="285"/>
      <c r="E2" s="285"/>
      <c r="F2" s="285"/>
      <c r="G2" s="285"/>
      <c r="H2" s="280"/>
      <c r="I2" s="477"/>
    </row>
    <row r="3" spans="1:9" s="48" customFormat="1" ht="16.5" thickBot="1">
      <c r="A3" s="478" t="s">
        <v>56</v>
      </c>
      <c r="B3" s="406" t="s">
        <v>44</v>
      </c>
      <c r="C3" s="407"/>
      <c r="D3" s="438"/>
      <c r="E3" s="439" t="s">
        <v>45</v>
      </c>
      <c r="F3" s="439"/>
      <c r="G3" s="439"/>
      <c r="H3" s="281"/>
      <c r="I3" s="477"/>
    </row>
    <row r="4" spans="1:9" s="36" customFormat="1" ht="16.5" thickBot="1">
      <c r="A4" s="479"/>
      <c r="B4" s="408" t="s">
        <v>48</v>
      </c>
      <c r="C4" s="409" t="s">
        <v>398</v>
      </c>
      <c r="D4" s="440" t="s">
        <v>710</v>
      </c>
      <c r="E4" s="408" t="s">
        <v>48</v>
      </c>
      <c r="F4" s="409" t="s">
        <v>398</v>
      </c>
      <c r="G4" s="440" t="s">
        <v>710</v>
      </c>
      <c r="H4" s="282"/>
      <c r="I4" s="477"/>
    </row>
    <row r="5" spans="1:9" s="36" customFormat="1" ht="16.5" thickBot="1">
      <c r="A5" s="412">
        <v>1</v>
      </c>
      <c r="B5" s="408">
        <v>2</v>
      </c>
      <c r="C5" s="409">
        <v>3</v>
      </c>
      <c r="D5" s="440"/>
      <c r="E5" s="408">
        <v>6</v>
      </c>
      <c r="F5" s="413">
        <v>7</v>
      </c>
      <c r="G5" s="441"/>
      <c r="H5" s="282"/>
      <c r="I5" s="477"/>
    </row>
    <row r="6" spans="1:9" s="48" customFormat="1" ht="22.5">
      <c r="A6" s="442" t="s">
        <v>12</v>
      </c>
      <c r="B6" s="433" t="s">
        <v>401</v>
      </c>
      <c r="C6" s="443">
        <f>SUM('1 sz. tábla '!C21)</f>
        <v>15000000</v>
      </c>
      <c r="D6" s="444">
        <v>16072000</v>
      </c>
      <c r="E6" s="415" t="s">
        <v>190</v>
      </c>
      <c r="F6" s="417">
        <v>71224092</v>
      </c>
      <c r="G6" s="445">
        <v>73973674</v>
      </c>
      <c r="H6" s="283"/>
      <c r="I6" s="477"/>
    </row>
    <row r="7" spans="1:9" s="48" customFormat="1" ht="22.5">
      <c r="A7" s="446" t="s">
        <v>13</v>
      </c>
      <c r="B7" s="447" t="s">
        <v>221</v>
      </c>
      <c r="C7" s="448">
        <f>SUM('1 sz. tábla '!C22)</f>
        <v>0</v>
      </c>
      <c r="D7" s="449"/>
      <c r="E7" s="419" t="s">
        <v>353</v>
      </c>
      <c r="F7" s="420">
        <f>SUM('1 sz. tábla '!A106)</f>
        <v>0</v>
      </c>
      <c r="G7" s="450"/>
      <c r="H7" s="283"/>
      <c r="I7" s="477"/>
    </row>
    <row r="8" spans="1:9" s="48" customFormat="1" ht="22.5">
      <c r="A8" s="446" t="s">
        <v>14</v>
      </c>
      <c r="B8" s="447" t="s">
        <v>384</v>
      </c>
      <c r="C8" s="448">
        <f>SUM('1 sz. tábla '!C23)</f>
        <v>0</v>
      </c>
      <c r="D8" s="449"/>
      <c r="E8" s="419" t="s">
        <v>166</v>
      </c>
      <c r="F8" s="420">
        <v>233892456</v>
      </c>
      <c r="G8" s="450">
        <v>233892456</v>
      </c>
      <c r="H8" s="283"/>
      <c r="I8" s="477"/>
    </row>
    <row r="9" spans="1:9" s="48" customFormat="1" ht="22.5">
      <c r="A9" s="446" t="s">
        <v>15</v>
      </c>
      <c r="B9" s="447" t="s">
        <v>385</v>
      </c>
      <c r="C9" s="448">
        <f>SUM('1 sz. tábla '!C24)</f>
        <v>0</v>
      </c>
      <c r="D9" s="449"/>
      <c r="E9" s="419" t="s">
        <v>354</v>
      </c>
      <c r="F9" s="420">
        <f>SUM('1 sz. tábla '!A108)</f>
        <v>0</v>
      </c>
      <c r="G9" s="450"/>
      <c r="H9" s="283"/>
      <c r="I9" s="477"/>
    </row>
    <row r="10" spans="1:9" s="48" customFormat="1" ht="22.5">
      <c r="A10" s="446" t="s">
        <v>16</v>
      </c>
      <c r="B10" s="447" t="s">
        <v>712</v>
      </c>
      <c r="C10" s="448">
        <f>SUM('1 sz. tábla '!C25)</f>
        <v>175008907</v>
      </c>
      <c r="D10" s="449">
        <v>175008907</v>
      </c>
      <c r="E10" s="419" t="s">
        <v>192</v>
      </c>
      <c r="F10" s="420">
        <f>SUM('1 sz. tábla '!A109)</f>
        <v>0</v>
      </c>
      <c r="G10" s="450"/>
      <c r="H10" s="283"/>
      <c r="I10" s="477"/>
    </row>
    <row r="11" spans="1:9" s="48" customFormat="1" ht="16.5" thickBot="1">
      <c r="A11" s="446" t="s">
        <v>17</v>
      </c>
      <c r="B11" s="451" t="s">
        <v>632</v>
      </c>
      <c r="C11" s="452">
        <f>SUM('1 sz. tábla '!C26)</f>
        <v>0</v>
      </c>
      <c r="D11" s="453"/>
      <c r="E11" s="435"/>
      <c r="F11" s="420"/>
      <c r="G11" s="454"/>
      <c r="H11" s="283"/>
      <c r="I11" s="477"/>
    </row>
    <row r="12" spans="1:9" s="48" customFormat="1" ht="23.25" thickBot="1">
      <c r="A12" s="455" t="s">
        <v>23</v>
      </c>
      <c r="B12" s="426" t="s">
        <v>375</v>
      </c>
      <c r="C12" s="456">
        <f>+C6+C8+C9+C10</f>
        <v>190008907</v>
      </c>
      <c r="D12" s="456">
        <f>+D6+D8+D9+D10</f>
        <v>191080907</v>
      </c>
      <c r="E12" s="426" t="s">
        <v>376</v>
      </c>
      <c r="F12" s="456">
        <f>+F6+F8+F11</f>
        <v>305116548</v>
      </c>
      <c r="G12" s="456">
        <f>+G6+G8+G11</f>
        <v>307866130</v>
      </c>
      <c r="H12" s="284"/>
      <c r="I12" s="477"/>
    </row>
    <row r="13" spans="1:9" s="48" customFormat="1" ht="22.5">
      <c r="A13" s="442" t="s">
        <v>24</v>
      </c>
      <c r="B13" s="457" t="s">
        <v>210</v>
      </c>
      <c r="C13" s="458">
        <f>+C14+C15+C16+C17+C18</f>
        <v>0</v>
      </c>
      <c r="D13" s="459"/>
      <c r="E13" s="419" t="s">
        <v>170</v>
      </c>
      <c r="F13" s="417"/>
      <c r="G13" s="445"/>
      <c r="H13" s="283"/>
      <c r="I13" s="477"/>
    </row>
    <row r="14" spans="1:9" s="48" customFormat="1" ht="15.75">
      <c r="A14" s="446" t="s">
        <v>25</v>
      </c>
      <c r="B14" s="419" t="s">
        <v>199</v>
      </c>
      <c r="C14" s="448">
        <v>0</v>
      </c>
      <c r="D14" s="448">
        <v>0</v>
      </c>
      <c r="E14" s="419" t="s">
        <v>173</v>
      </c>
      <c r="F14" s="420"/>
      <c r="G14" s="450"/>
      <c r="H14" s="283"/>
      <c r="I14" s="477"/>
    </row>
    <row r="15" spans="1:9" s="48" customFormat="1" ht="15.75">
      <c r="A15" s="442" t="s">
        <v>26</v>
      </c>
      <c r="B15" s="419" t="s">
        <v>200</v>
      </c>
      <c r="C15" s="448"/>
      <c r="D15" s="449"/>
      <c r="E15" s="419" t="s">
        <v>135</v>
      </c>
      <c r="F15" s="420"/>
      <c r="G15" s="450"/>
      <c r="H15" s="283"/>
      <c r="I15" s="477"/>
    </row>
    <row r="16" spans="1:9" s="48" customFormat="1" ht="22.5">
      <c r="A16" s="446" t="s">
        <v>27</v>
      </c>
      <c r="B16" s="419" t="s">
        <v>201</v>
      </c>
      <c r="C16" s="448"/>
      <c r="D16" s="449"/>
      <c r="E16" s="419" t="s">
        <v>136</v>
      </c>
      <c r="F16" s="420"/>
      <c r="G16" s="450"/>
      <c r="H16" s="283"/>
      <c r="I16" s="477"/>
    </row>
    <row r="17" spans="1:9" s="48" customFormat="1" ht="15.75">
      <c r="A17" s="442" t="s">
        <v>28</v>
      </c>
      <c r="B17" s="419" t="s">
        <v>202</v>
      </c>
      <c r="C17" s="448"/>
      <c r="D17" s="460"/>
      <c r="E17" s="428" t="s">
        <v>196</v>
      </c>
      <c r="F17" s="420"/>
      <c r="G17" s="461"/>
      <c r="H17" s="283"/>
      <c r="I17" s="477"/>
    </row>
    <row r="18" spans="1:9" s="48" customFormat="1" ht="22.5">
      <c r="A18" s="446" t="s">
        <v>29</v>
      </c>
      <c r="B18" s="462" t="s">
        <v>203</v>
      </c>
      <c r="C18" s="448"/>
      <c r="D18" s="449"/>
      <c r="E18" s="419" t="s">
        <v>174</v>
      </c>
      <c r="F18" s="420"/>
      <c r="G18" s="450"/>
      <c r="H18" s="283"/>
      <c r="I18" s="477"/>
    </row>
    <row r="19" spans="1:9" s="48" customFormat="1" ht="22.5">
      <c r="A19" s="442" t="s">
        <v>30</v>
      </c>
      <c r="B19" s="463" t="s">
        <v>204</v>
      </c>
      <c r="C19" s="464">
        <f>+C20+C21+C22+C23+C24</f>
        <v>0</v>
      </c>
      <c r="D19" s="459"/>
      <c r="E19" s="415" t="s">
        <v>172</v>
      </c>
      <c r="F19" s="420"/>
      <c r="G19" s="445"/>
      <c r="H19" s="283"/>
      <c r="I19" s="477"/>
    </row>
    <row r="20" spans="1:9" s="48" customFormat="1" ht="22.5">
      <c r="A20" s="446" t="s">
        <v>31</v>
      </c>
      <c r="B20" s="462" t="s">
        <v>205</v>
      </c>
      <c r="C20" s="448"/>
      <c r="D20" s="444"/>
      <c r="E20" s="415" t="s">
        <v>355</v>
      </c>
      <c r="F20" s="420"/>
      <c r="G20" s="445"/>
      <c r="H20" s="283"/>
      <c r="I20" s="477"/>
    </row>
    <row r="21" spans="1:9" s="48" customFormat="1" ht="22.5">
      <c r="A21" s="442" t="s">
        <v>32</v>
      </c>
      <c r="B21" s="462" t="s">
        <v>206</v>
      </c>
      <c r="C21" s="448"/>
      <c r="D21" s="444"/>
      <c r="E21" s="465"/>
      <c r="F21" s="420"/>
      <c r="G21" s="466"/>
      <c r="H21" s="283"/>
      <c r="I21" s="477"/>
    </row>
    <row r="22" spans="1:9" s="48" customFormat="1" ht="15.75">
      <c r="A22" s="446" t="s">
        <v>33</v>
      </c>
      <c r="B22" s="419" t="s">
        <v>207</v>
      </c>
      <c r="C22" s="448"/>
      <c r="D22" s="444"/>
      <c r="E22" s="465"/>
      <c r="F22" s="420"/>
      <c r="G22" s="466"/>
      <c r="H22" s="283"/>
      <c r="I22" s="477"/>
    </row>
    <row r="23" spans="1:9" s="48" customFormat="1" ht="15.75">
      <c r="A23" s="442" t="s">
        <v>34</v>
      </c>
      <c r="B23" s="415" t="s">
        <v>208</v>
      </c>
      <c r="C23" s="448"/>
      <c r="D23" s="449"/>
      <c r="E23" s="435"/>
      <c r="F23" s="420"/>
      <c r="G23" s="454"/>
      <c r="H23" s="283"/>
      <c r="I23" s="477"/>
    </row>
    <row r="24" spans="1:9" s="48" customFormat="1" ht="16.5" thickBot="1">
      <c r="A24" s="446" t="s">
        <v>35</v>
      </c>
      <c r="B24" s="423" t="s">
        <v>209</v>
      </c>
      <c r="C24" s="448"/>
      <c r="D24" s="444"/>
      <c r="E24" s="465"/>
      <c r="F24" s="420"/>
      <c r="G24" s="466"/>
      <c r="H24" s="283"/>
      <c r="I24" s="477"/>
    </row>
    <row r="25" spans="1:9" s="48" customFormat="1" ht="34.5" thickBot="1">
      <c r="A25" s="455" t="s">
        <v>36</v>
      </c>
      <c r="B25" s="426" t="s">
        <v>352</v>
      </c>
      <c r="C25" s="456">
        <f>+C13+C19</f>
        <v>0</v>
      </c>
      <c r="D25" s="456">
        <f>+D13+D19</f>
        <v>0</v>
      </c>
      <c r="E25" s="426" t="s">
        <v>356</v>
      </c>
      <c r="F25" s="436">
        <f>SUM(F13:F24)</f>
        <v>0</v>
      </c>
      <c r="G25" s="467"/>
      <c r="H25" s="284"/>
      <c r="I25" s="477"/>
    </row>
    <row r="26" spans="1:9" s="48" customFormat="1" ht="16.5" thickBot="1">
      <c r="A26" s="455" t="s">
        <v>37</v>
      </c>
      <c r="B26" s="426" t="s">
        <v>357</v>
      </c>
      <c r="C26" s="468">
        <f>+C12+C25</f>
        <v>190008907</v>
      </c>
      <c r="D26" s="468">
        <f>+D12+D25</f>
        <v>191080907</v>
      </c>
      <c r="E26" s="426" t="s">
        <v>358</v>
      </c>
      <c r="F26" s="437">
        <f>+F12+F25</f>
        <v>305116548</v>
      </c>
      <c r="G26" s="437">
        <f>+G12+G25</f>
        <v>307866130</v>
      </c>
      <c r="H26" s="284"/>
      <c r="I26" s="477"/>
    </row>
    <row r="27" spans="1:9" s="48" customFormat="1" ht="16.5" thickBot="1">
      <c r="A27" s="455" t="s">
        <v>38</v>
      </c>
      <c r="B27" s="426" t="s">
        <v>148</v>
      </c>
      <c r="C27" s="468" t="e">
        <f>IF(C12-#REF!&lt;0,#REF!-C12,"-")</f>
        <v>#REF!</v>
      </c>
      <c r="D27" s="468" t="str">
        <f>IF(D12-H12&lt;0,H12-D12,"-")</f>
        <v>-</v>
      </c>
      <c r="E27" s="426" t="s">
        <v>149</v>
      </c>
      <c r="F27" s="467"/>
      <c r="G27" s="467"/>
      <c r="H27" s="284"/>
      <c r="I27" s="477"/>
    </row>
    <row r="28" spans="1:9" s="48" customFormat="1" ht="16.5" thickBot="1">
      <c r="A28" s="455" t="s">
        <v>39</v>
      </c>
      <c r="B28" s="426" t="s">
        <v>197</v>
      </c>
      <c r="C28" s="468" t="e">
        <f>IF(C12+C13-#REF!&lt;0,#REF!-(C12+C13),"-")</f>
        <v>#REF!</v>
      </c>
      <c r="D28" s="469"/>
      <c r="E28" s="426" t="s">
        <v>198</v>
      </c>
      <c r="F28" s="467"/>
      <c r="G28" s="467"/>
      <c r="H28" s="284"/>
      <c r="I28" s="477"/>
    </row>
  </sheetData>
  <sheetProtection/>
  <mergeCells count="2">
    <mergeCell ref="I1:I28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" t="s">
        <v>132</v>
      </c>
      <c r="E1" s="18" t="s">
        <v>134</v>
      </c>
    </row>
    <row r="3" spans="1:5" ht="12.75">
      <c r="A3" s="19"/>
      <c r="B3" s="20"/>
      <c r="C3" s="19"/>
      <c r="D3" s="22"/>
      <c r="E3" s="20"/>
    </row>
    <row r="4" spans="1:5" ht="15.75">
      <c r="A4" s="9" t="s">
        <v>359</v>
      </c>
      <c r="B4" s="21"/>
      <c r="C4" s="23"/>
      <c r="D4" s="22"/>
      <c r="E4" s="20"/>
    </row>
    <row r="5" spans="1:5" ht="12.75">
      <c r="A5" s="19"/>
      <c r="B5" s="20"/>
      <c r="C5" s="19"/>
      <c r="D5" s="22"/>
      <c r="E5" s="20"/>
    </row>
    <row r="6" spans="1:5" ht="12.75">
      <c r="A6" s="19" t="s">
        <v>361</v>
      </c>
      <c r="B6" s="20" t="e">
        <f>+#REF!</f>
        <v>#REF!</v>
      </c>
      <c r="C6" s="19" t="s">
        <v>362</v>
      </c>
      <c r="D6" s="22" t="e">
        <f>+#REF!+#REF!</f>
        <v>#REF!</v>
      </c>
      <c r="E6" s="20" t="e">
        <f aca="true" t="shared" si="0" ref="E6:E15">+B6-D6</f>
        <v>#REF!</v>
      </c>
    </row>
    <row r="7" spans="1:5" ht="12.75">
      <c r="A7" s="19" t="s">
        <v>363</v>
      </c>
      <c r="B7" s="20" t="e">
        <f>+#REF!</f>
        <v>#REF!</v>
      </c>
      <c r="C7" s="19" t="s">
        <v>364</v>
      </c>
      <c r="D7" s="22" t="e">
        <f>+#REF!+#REF!</f>
        <v>#REF!</v>
      </c>
      <c r="E7" s="20" t="e">
        <f t="shared" si="0"/>
        <v>#REF!</v>
      </c>
    </row>
    <row r="8" spans="1:5" ht="12.75">
      <c r="A8" s="19" t="s">
        <v>365</v>
      </c>
      <c r="B8" s="20" t="e">
        <f>+#REF!</f>
        <v>#REF!</v>
      </c>
      <c r="C8" s="19" t="s">
        <v>366</v>
      </c>
      <c r="D8" s="22" t="e">
        <f>+#REF!+#REF!</f>
        <v>#REF!</v>
      </c>
      <c r="E8" s="20" t="e">
        <f t="shared" si="0"/>
        <v>#REF!</v>
      </c>
    </row>
    <row r="9" spans="1:5" ht="12.75">
      <c r="A9" s="19"/>
      <c r="B9" s="20"/>
      <c r="C9" s="19"/>
      <c r="D9" s="22"/>
      <c r="E9" s="20"/>
    </row>
    <row r="10" spans="1:5" ht="12.75">
      <c r="A10" s="19"/>
      <c r="B10" s="20"/>
      <c r="C10" s="19"/>
      <c r="D10" s="22"/>
      <c r="E10" s="20"/>
    </row>
    <row r="11" spans="1:5" ht="15.75">
      <c r="A11" s="9" t="s">
        <v>360</v>
      </c>
      <c r="B11" s="21"/>
      <c r="C11" s="23"/>
      <c r="D11" s="22"/>
      <c r="E11" s="20"/>
    </row>
    <row r="12" spans="1:5" ht="12.75">
      <c r="A12" s="19"/>
      <c r="B12" s="20"/>
      <c r="C12" s="19"/>
      <c r="D12" s="22"/>
      <c r="E12" s="20"/>
    </row>
    <row r="13" spans="1:5" ht="12.75">
      <c r="A13" s="19" t="s">
        <v>370</v>
      </c>
      <c r="B13" s="20" t="e">
        <f>+#REF!</f>
        <v>#REF!</v>
      </c>
      <c r="C13" s="19" t="s">
        <v>369</v>
      </c>
      <c r="D13" s="22" t="e">
        <f>+#REF!+#REF!</f>
        <v>#REF!</v>
      </c>
      <c r="E13" s="20" t="e">
        <f t="shared" si="0"/>
        <v>#REF!</v>
      </c>
    </row>
    <row r="14" spans="1:5" ht="12.75">
      <c r="A14" s="19" t="s">
        <v>215</v>
      </c>
      <c r="B14" s="20" t="e">
        <f>+#REF!</f>
        <v>#REF!</v>
      </c>
      <c r="C14" s="19" t="s">
        <v>368</v>
      </c>
      <c r="D14" s="22" t="e">
        <f>+#REF!+#REF!</f>
        <v>#REF!</v>
      </c>
      <c r="E14" s="20" t="e">
        <f t="shared" si="0"/>
        <v>#REF!</v>
      </c>
    </row>
    <row r="15" spans="1:5" ht="12.75">
      <c r="A15" s="19" t="s">
        <v>371</v>
      </c>
      <c r="B15" s="20" t="e">
        <f>+#REF!</f>
        <v>#REF!</v>
      </c>
      <c r="C15" s="19" t="s">
        <v>367</v>
      </c>
      <c r="D15" s="22" t="e">
        <f>+#REF!+#REF!</f>
        <v>#REF!</v>
      </c>
      <c r="E15" s="20" t="e">
        <f t="shared" si="0"/>
        <v>#REF!</v>
      </c>
    </row>
    <row r="16" spans="1:5" ht="12.75">
      <c r="A16" s="16"/>
      <c r="B16" s="16"/>
      <c r="C16" s="19"/>
      <c r="D16" s="22"/>
      <c r="E16" s="17"/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16"/>
      <c r="B19" s="16"/>
      <c r="C19" s="16"/>
      <c r="D19" s="16"/>
      <c r="E19" s="16"/>
    </row>
  </sheetData>
  <sheetProtection sheet="1"/>
  <conditionalFormatting sqref="E3:E15">
    <cfRule type="cellIs" priority="1" dxfId="9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SheetLayoutView="100" workbookViewId="0" topLeftCell="A1">
      <selection activeCell="E5" sqref="E5"/>
    </sheetView>
  </sheetViews>
  <sheetFormatPr defaultColWidth="9.00390625" defaultRowHeight="12.75"/>
  <cols>
    <col min="1" max="1" width="5.625" style="25" customWidth="1"/>
    <col min="2" max="2" width="35.625" style="25" customWidth="1"/>
    <col min="3" max="6" width="14.00390625" style="25" customWidth="1"/>
    <col min="7" max="16384" width="9.375" style="25" customWidth="1"/>
  </cols>
  <sheetData>
    <row r="1" spans="1:6" s="60" customFormat="1" ht="33" customHeight="1">
      <c r="A1" s="480" t="s">
        <v>388</v>
      </c>
      <c r="B1" s="480"/>
      <c r="C1" s="480"/>
      <c r="D1" s="480"/>
      <c r="E1" s="480"/>
      <c r="F1" s="480"/>
    </row>
    <row r="2" spans="1:7" s="60" customFormat="1" ht="15.75" customHeight="1" thickBot="1">
      <c r="A2" s="61"/>
      <c r="B2" s="61"/>
      <c r="C2" s="481"/>
      <c r="D2" s="481"/>
      <c r="E2" s="481" t="s">
        <v>447</v>
      </c>
      <c r="F2" s="481"/>
      <c r="G2" s="63"/>
    </row>
    <row r="3" spans="1:6" s="60" customFormat="1" ht="63" customHeight="1">
      <c r="A3" s="484" t="s">
        <v>10</v>
      </c>
      <c r="B3" s="486" t="s">
        <v>177</v>
      </c>
      <c r="C3" s="486" t="s">
        <v>216</v>
      </c>
      <c r="D3" s="486"/>
      <c r="E3" s="486"/>
      <c r="F3" s="482" t="s">
        <v>211</v>
      </c>
    </row>
    <row r="4" spans="1:6" s="60" customFormat="1" ht="16.5" thickBot="1">
      <c r="A4" s="485"/>
      <c r="B4" s="487"/>
      <c r="C4" s="64">
        <v>2018</v>
      </c>
      <c r="D4" s="64">
        <v>2019</v>
      </c>
      <c r="E4" s="64">
        <v>2020</v>
      </c>
      <c r="F4" s="483"/>
    </row>
    <row r="5" spans="1:6" s="60" customFormat="1" ht="16.5" thickBo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7">
        <v>6</v>
      </c>
    </row>
    <row r="6" spans="1:6" s="60" customFormat="1" ht="15.75">
      <c r="A6" s="68" t="s">
        <v>12</v>
      </c>
      <c r="B6" s="69"/>
      <c r="C6" s="70"/>
      <c r="D6" s="70"/>
      <c r="E6" s="70"/>
      <c r="F6" s="71">
        <f>SUM(C6:E6)</f>
        <v>0</v>
      </c>
    </row>
    <row r="7" spans="1:6" s="60" customFormat="1" ht="15.75">
      <c r="A7" s="72" t="s">
        <v>13</v>
      </c>
      <c r="B7" s="73"/>
      <c r="C7" s="74"/>
      <c r="D7" s="74"/>
      <c r="E7" s="74"/>
      <c r="F7" s="75">
        <f>SUM(C7:E7)</f>
        <v>0</v>
      </c>
    </row>
    <row r="8" spans="1:6" s="60" customFormat="1" ht="15.75">
      <c r="A8" s="72" t="s">
        <v>14</v>
      </c>
      <c r="B8" s="73"/>
      <c r="C8" s="74"/>
      <c r="D8" s="74"/>
      <c r="E8" s="74"/>
      <c r="F8" s="75">
        <f>SUM(C8:E8)</f>
        <v>0</v>
      </c>
    </row>
    <row r="9" spans="1:6" s="60" customFormat="1" ht="15.75">
      <c r="A9" s="72" t="s">
        <v>15</v>
      </c>
      <c r="B9" s="73"/>
      <c r="C9" s="74"/>
      <c r="D9" s="74"/>
      <c r="E9" s="74"/>
      <c r="F9" s="75">
        <f>SUM(C9:E9)</f>
        <v>0</v>
      </c>
    </row>
    <row r="10" spans="1:6" s="60" customFormat="1" ht="16.5" thickBot="1">
      <c r="A10" s="76" t="s">
        <v>16</v>
      </c>
      <c r="B10" s="77"/>
      <c r="C10" s="78"/>
      <c r="D10" s="78"/>
      <c r="E10" s="78"/>
      <c r="F10" s="75">
        <f>SUM(C10:E10)</f>
        <v>0</v>
      </c>
    </row>
    <row r="11" spans="1:6" s="83" customFormat="1" ht="16.5" thickBot="1">
      <c r="A11" s="79" t="s">
        <v>17</v>
      </c>
      <c r="B11" s="80" t="s">
        <v>178</v>
      </c>
      <c r="C11" s="81">
        <f>SUM(C6:C10)</f>
        <v>0</v>
      </c>
      <c r="D11" s="81">
        <f>SUM(D6:D10)</f>
        <v>0</v>
      </c>
      <c r="E11" s="81">
        <f>SUM(E6:E10)</f>
        <v>0</v>
      </c>
      <c r="F11" s="8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2018-03-12T16:37:54Z</cp:lastPrinted>
  <dcterms:created xsi:type="dcterms:W3CDTF">1999-10-30T10:30:45Z</dcterms:created>
  <dcterms:modified xsi:type="dcterms:W3CDTF">2018-12-17T09:25:36Z</dcterms:modified>
  <cp:category/>
  <cp:version/>
  <cp:contentType/>
  <cp:contentStatus/>
</cp:coreProperties>
</file>